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スプリングHS\2023\"/>
    </mc:Choice>
  </mc:AlternateContent>
  <xr:revisionPtr revIDLastSave="0" documentId="13_ncr:1_{1DE19EBE-FDCE-43FA-A806-8A81A54F69FE}" xr6:coauthVersionLast="47" xr6:coauthVersionMax="47" xr10:uidLastSave="{00000000-0000-0000-0000-000000000000}"/>
  <workbookProtection workbookAlgorithmName="SHA-512" workbookHashValue="uxwupKHQIthAG1CfyV3Q24g0PPM9po+T1ECiJAe+1wjbmG3A1fO3BmANtbtNAjhth9WkP6RaULIjucjxDfc15w==" workbookSaltValue="YK8+O+AF7RI7dx7+H/p8Hw==" workbookSpinCount="100000" lockStructure="1"/>
  <bookViews>
    <workbookView xWindow="-120" yWindow="-120" windowWidth="29040" windowHeight="15720" tabRatio="839" firstSheet="6" activeTab="6" xr2:uid="{00000000-000D-0000-FFFF-FFFF00000000}"/>
  </bookViews>
  <sheets>
    <sheet name="参加人馬登録表（印刷用_横）" sheetId="37" state="hidden" r:id="rId1"/>
    <sheet name="エントリー表（印刷用_横)" sheetId="38" state="hidden" r:id="rId2"/>
    <sheet name="団体情報・合計（印刷用_横）" sheetId="39" state="hidden" r:id="rId3"/>
    <sheet name="参加人馬登録表（メール申込印刷用） (2)" sheetId="35" state="hidden" r:id="rId4"/>
    <sheet name="要項" sheetId="34" state="hidden" r:id="rId5"/>
    <sheet name="基本情報（メール申込用）" sheetId="22" state="hidden" r:id="rId6"/>
    <sheet name="参加選手登録表 (メール申込用)" sheetId="16" r:id="rId7"/>
    <sheet name="参加馬登録表 (メール申込用)" sheetId="15" r:id="rId8"/>
    <sheet name="エントリー表（メール申込用）" sheetId="20" r:id="rId9"/>
    <sheet name="団体情報・合計（メール申込用）" sheetId="21" r:id="rId10"/>
    <sheet name="参加人馬登録表（メール申込印刷用）" sheetId="31" state="hidden" r:id="rId11"/>
  </sheets>
  <externalReferences>
    <externalReference r:id="rId12"/>
  </externalReferences>
  <definedNames>
    <definedName name="_Fill" localSheetId="1" hidden="1">#REF!</definedName>
    <definedName name="_Fill" localSheetId="10" hidden="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_xlnm.Print_Area" localSheetId="8">'エントリー表（メール申込用）'!$A$3:$I$154</definedName>
    <definedName name="_xlnm.Print_Area" localSheetId="10">'参加人馬登録表（メール申込印刷用）'!$A$1:$H$35</definedName>
    <definedName name="_xlnm.Print_Area" localSheetId="3">'参加人馬登録表（メール申込印刷用） (2)'!$A$1:$N$29</definedName>
    <definedName name="_xlnm.Print_Area" localSheetId="0">'参加人馬登録表（印刷用_横）'!$A$1:$M$25</definedName>
    <definedName name="_xlnm.Print_Area" localSheetId="6">'参加選手登録表 (メール申込用)'!$A$3:$G$54</definedName>
    <definedName name="_xlnm.Print_Area" localSheetId="7">'参加馬登録表 (メール申込用)'!$A$3:$U$55</definedName>
    <definedName name="_xlnm.Print_Area" localSheetId="9">'団体情報・合計（メール申込用）'!$A$1:$E$29</definedName>
    <definedName name="_xlnm.Print_Area" localSheetId="2">'団体情報・合計（印刷用_横）'!$A$1:$H$27</definedName>
    <definedName name="_xlnm.Print_Area" localSheetId="4">要項!$A$1:$M$103</definedName>
  </definedNames>
  <calcPr calcId="191029"/>
</workbook>
</file>

<file path=xl/calcChain.xml><?xml version="1.0" encoding="utf-8"?>
<calcChain xmlns="http://schemas.openxmlformats.org/spreadsheetml/2006/main">
  <c r="E1" i="37" l="1"/>
  <c r="E24" i="37"/>
  <c r="C22" i="39"/>
  <c r="B22" i="39"/>
  <c r="B21" i="39"/>
  <c r="B20" i="39"/>
  <c r="A1" i="39"/>
  <c r="A41" i="38"/>
  <c r="F5" i="38"/>
  <c r="AE4" i="38"/>
  <c r="AC4" i="38"/>
  <c r="AA4" i="38"/>
  <c r="Y4" i="38"/>
  <c r="W4" i="38"/>
  <c r="U4" i="38"/>
  <c r="S4" i="38"/>
  <c r="Q4" i="38"/>
  <c r="O4" i="38"/>
  <c r="M4" i="38"/>
  <c r="K4" i="38"/>
  <c r="I4" i="38"/>
  <c r="G4" i="38"/>
  <c r="E4" i="38"/>
  <c r="AE3" i="38"/>
  <c r="AC3" i="38"/>
  <c r="AA3" i="38"/>
  <c r="Y3" i="38"/>
  <c r="W3" i="38"/>
  <c r="U3" i="38"/>
  <c r="S3" i="38"/>
  <c r="Q3" i="38"/>
  <c r="O3" i="38"/>
  <c r="M3" i="38"/>
  <c r="K3" i="38"/>
  <c r="I3" i="38"/>
  <c r="G3" i="38"/>
  <c r="E3" i="38"/>
  <c r="A1" i="38"/>
  <c r="H24" i="37"/>
  <c r="G24" i="37"/>
  <c r="F24" i="37"/>
  <c r="D24" i="37"/>
  <c r="B24" i="37"/>
  <c r="A24" i="37"/>
  <c r="H22" i="37"/>
  <c r="G22" i="37"/>
  <c r="F22" i="37"/>
  <c r="E22" i="37"/>
  <c r="D22" i="37"/>
  <c r="B22" i="37"/>
  <c r="A22" i="37"/>
  <c r="H16" i="37"/>
  <c r="G16" i="37"/>
  <c r="F16" i="37"/>
  <c r="E16" i="37"/>
  <c r="D16" i="37"/>
  <c r="B16" i="37"/>
  <c r="A16" i="37"/>
  <c r="H14" i="37"/>
  <c r="G14" i="37"/>
  <c r="F14" i="37"/>
  <c r="E14" i="37"/>
  <c r="D14" i="37"/>
  <c r="B14" i="37"/>
  <c r="A14" i="37"/>
  <c r="H12" i="37"/>
  <c r="G12" i="37"/>
  <c r="F12" i="37"/>
  <c r="E12" i="37"/>
  <c r="D12" i="37"/>
  <c r="B12" i="37"/>
  <c r="A12" i="37"/>
  <c r="H10" i="37"/>
  <c r="G10" i="37"/>
  <c r="F10" i="37"/>
  <c r="E10" i="37"/>
  <c r="D10" i="37"/>
  <c r="B10" i="37"/>
  <c r="A10" i="37"/>
  <c r="H8" i="37"/>
  <c r="G8" i="37"/>
  <c r="F8" i="37"/>
  <c r="E8" i="37"/>
  <c r="D8" i="37"/>
  <c r="B8" i="37"/>
  <c r="A8" i="37"/>
  <c r="H6" i="37"/>
  <c r="G6" i="37"/>
  <c r="F6" i="37"/>
  <c r="E6" i="37"/>
  <c r="D6" i="37"/>
  <c r="B6" i="37"/>
  <c r="A6" i="37"/>
  <c r="A1" i="37"/>
  <c r="I20" i="35" l="1"/>
  <c r="H20" i="35"/>
  <c r="G20" i="35"/>
  <c r="F20" i="35"/>
  <c r="E20" i="35"/>
  <c r="C20" i="35"/>
  <c r="B20" i="35"/>
  <c r="I16" i="35" l="1"/>
  <c r="H16" i="35"/>
  <c r="G16" i="35"/>
  <c r="F16" i="35"/>
  <c r="E16" i="35"/>
  <c r="C16" i="35"/>
  <c r="B16" i="35"/>
  <c r="I24" i="35" l="1"/>
  <c r="H24" i="35"/>
  <c r="G24" i="35"/>
  <c r="F24" i="35"/>
  <c r="E24" i="35"/>
  <c r="C24" i="35"/>
  <c r="B24" i="35"/>
  <c r="I14" i="35"/>
  <c r="H14" i="35"/>
  <c r="G14" i="35"/>
  <c r="F14" i="35"/>
  <c r="E14" i="35"/>
  <c r="C14" i="35"/>
  <c r="B14" i="35"/>
  <c r="I12" i="35"/>
  <c r="H12" i="35"/>
  <c r="G12" i="35"/>
  <c r="F12" i="35"/>
  <c r="E12" i="35"/>
  <c r="C12" i="35"/>
  <c r="B12" i="35"/>
  <c r="I10" i="35"/>
  <c r="H10" i="35"/>
  <c r="G10" i="35"/>
  <c r="F10" i="35"/>
  <c r="E10" i="35"/>
  <c r="C10" i="35"/>
  <c r="B10" i="35"/>
  <c r="I8" i="35"/>
  <c r="H8" i="35"/>
  <c r="G8" i="35"/>
  <c r="F8" i="35"/>
  <c r="E8" i="35"/>
  <c r="C8" i="35"/>
  <c r="B8" i="35"/>
  <c r="I6" i="35"/>
  <c r="H6" i="35"/>
  <c r="G6" i="35"/>
  <c r="F6" i="35"/>
  <c r="E6" i="35"/>
  <c r="C6" i="35"/>
  <c r="B6" i="35"/>
  <c r="F1" i="35"/>
  <c r="B1" i="35"/>
  <c r="B29" i="21" l="1"/>
  <c r="D15" i="21" l="1"/>
  <c r="D16" i="21"/>
  <c r="C20" i="31"/>
  <c r="C18" i="31"/>
  <c r="C16" i="31"/>
  <c r="A21" i="31"/>
  <c r="A19" i="31"/>
  <c r="A17" i="31"/>
  <c r="A15" i="31"/>
  <c r="D5" i="20"/>
  <c r="G5" i="20"/>
  <c r="D6" i="20"/>
  <c r="G6" i="20"/>
  <c r="D7" i="20"/>
  <c r="F7" i="20"/>
  <c r="G7" i="20"/>
  <c r="F35" i="31"/>
  <c r="E35" i="31"/>
  <c r="B35" i="31"/>
  <c r="A35" i="31"/>
  <c r="H34" i="31"/>
  <c r="G34" i="31"/>
  <c r="F34" i="31"/>
  <c r="E34" i="31"/>
  <c r="D34" i="31"/>
  <c r="C34" i="31"/>
  <c r="A34" i="31"/>
  <c r="F33" i="31"/>
  <c r="E33" i="31"/>
  <c r="B33" i="31"/>
  <c r="A33" i="31"/>
  <c r="H32" i="31"/>
  <c r="G32" i="31"/>
  <c r="F32" i="31"/>
  <c r="E32" i="31"/>
  <c r="D32" i="31"/>
  <c r="C32" i="31"/>
  <c r="A32" i="31"/>
  <c r="F31" i="31"/>
  <c r="E31" i="31"/>
  <c r="B31" i="31"/>
  <c r="A31" i="31"/>
  <c r="H30" i="31"/>
  <c r="G30" i="31"/>
  <c r="F30" i="31"/>
  <c r="E30" i="31"/>
  <c r="D30" i="31"/>
  <c r="C30" i="31"/>
  <c r="A30" i="31"/>
  <c r="F29" i="31"/>
  <c r="E29" i="31"/>
  <c r="B29" i="31"/>
  <c r="A29" i="31"/>
  <c r="H28" i="31"/>
  <c r="G28" i="31"/>
  <c r="F28" i="31"/>
  <c r="E28" i="31"/>
  <c r="D28" i="31"/>
  <c r="C28" i="31"/>
  <c r="B28" i="31"/>
  <c r="A28" i="31"/>
  <c r="F27" i="31"/>
  <c r="E27" i="31"/>
  <c r="B27" i="31"/>
  <c r="A27" i="31"/>
  <c r="H26" i="31"/>
  <c r="G26" i="31"/>
  <c r="F26" i="31"/>
  <c r="E26" i="31"/>
  <c r="D26" i="31"/>
  <c r="C26" i="31"/>
  <c r="B26" i="31"/>
  <c r="A26" i="31"/>
  <c r="H16" i="31"/>
  <c r="G16" i="31"/>
  <c r="F16" i="31"/>
  <c r="E16" i="31"/>
  <c r="D16" i="31"/>
  <c r="B16" i="31"/>
  <c r="A16" i="31"/>
  <c r="H14" i="31"/>
  <c r="G14" i="31"/>
  <c r="F14" i="31"/>
  <c r="E14" i="31"/>
  <c r="D14" i="31"/>
  <c r="C14" i="31"/>
  <c r="B14" i="31"/>
  <c r="A14" i="31"/>
  <c r="H12" i="31"/>
  <c r="G12" i="31"/>
  <c r="F12" i="31"/>
  <c r="E12" i="31"/>
  <c r="D12" i="31"/>
  <c r="C12" i="31"/>
  <c r="B12" i="31"/>
  <c r="A12" i="31"/>
  <c r="H10" i="31"/>
  <c r="G10" i="31"/>
  <c r="F10" i="31"/>
  <c r="E10" i="31"/>
  <c r="D10" i="31"/>
  <c r="C10" i="31"/>
  <c r="B10" i="31"/>
  <c r="A10" i="31"/>
  <c r="H8" i="31"/>
  <c r="G8" i="31"/>
  <c r="F8" i="31"/>
  <c r="E8" i="31"/>
  <c r="D8" i="31"/>
  <c r="C8" i="31"/>
  <c r="B8" i="31"/>
  <c r="A8" i="31"/>
  <c r="A7" i="31"/>
  <c r="H6" i="31"/>
  <c r="G6" i="31"/>
  <c r="F6" i="31"/>
  <c r="E6" i="31"/>
  <c r="D6" i="31"/>
  <c r="C6" i="31"/>
  <c r="B6" i="31"/>
  <c r="A6" i="31"/>
  <c r="E1" i="31"/>
  <c r="A1" i="31"/>
  <c r="J7" i="15" l="1"/>
  <c r="A9" i="31" s="1"/>
  <c r="J8" i="15"/>
  <c r="A11" i="31" s="1"/>
  <c r="J9" i="15"/>
  <c r="A13" i="31" s="1"/>
  <c r="J10" i="15"/>
  <c r="J11" i="15"/>
  <c r="J12" i="15"/>
  <c r="J13" i="15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E16" i="21" l="1"/>
  <c r="E15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5" i="20" l="1"/>
  <c r="F6" i="20"/>
  <c r="G10" i="16"/>
  <c r="J35" i="15"/>
  <c r="J34" i="15"/>
  <c r="J33" i="15"/>
  <c r="J32" i="15"/>
  <c r="J31" i="15"/>
  <c r="J30" i="15"/>
  <c r="J29" i="15"/>
  <c r="J28" i="15"/>
  <c r="J27" i="15"/>
  <c r="J26" i="15"/>
  <c r="G24" i="16"/>
  <c r="G23" i="16"/>
  <c r="G22" i="16"/>
  <c r="G21" i="16"/>
  <c r="G20" i="16"/>
  <c r="G19" i="16"/>
  <c r="G18" i="16"/>
  <c r="G17" i="16"/>
  <c r="G16" i="16"/>
  <c r="G15" i="16"/>
  <c r="G33" i="16"/>
  <c r="G32" i="16"/>
  <c r="G31" i="16"/>
  <c r="G30" i="16"/>
  <c r="G29" i="16"/>
  <c r="G28" i="16"/>
  <c r="G27" i="16"/>
  <c r="G26" i="16"/>
  <c r="G25" i="16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G13" i="16"/>
  <c r="G12" i="16"/>
  <c r="G11" i="16"/>
  <c r="G9" i="16"/>
  <c r="G8" i="16"/>
  <c r="G7" i="16"/>
  <c r="B34" i="31" l="1"/>
  <c r="B30" i="31"/>
  <c r="B32" i="31"/>
  <c r="E18" i="2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J14" i="15"/>
  <c r="J15" i="15"/>
  <c r="J16" i="15"/>
  <c r="J17" i="15"/>
  <c r="J18" i="15"/>
  <c r="J19" i="15"/>
  <c r="J20" i="15"/>
  <c r="J21" i="15"/>
  <c r="J22" i="15"/>
  <c r="J23" i="15"/>
  <c r="J24" i="15"/>
  <c r="J2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<sst xmlns="http://schemas.openxmlformats.org/spreadsheetml/2006/main" count="1165" uniqueCount="312">
  <si>
    <t>品種</t>
    <rPh sb="0" eb="2">
      <t>ヒンシュ</t>
    </rPh>
    <phoneticPr fontId="4"/>
  </si>
  <si>
    <t>毛色</t>
    <rPh sb="0" eb="2">
      <t>ケイロ</t>
    </rPh>
    <phoneticPr fontId="4"/>
  </si>
  <si>
    <t>性別</t>
    <rPh sb="0" eb="2">
      <t>セイベツ</t>
    </rPh>
    <phoneticPr fontId="4"/>
  </si>
  <si>
    <t>産地</t>
    <rPh sb="0" eb="2">
      <t>サンチ</t>
    </rPh>
    <phoneticPr fontId="4"/>
  </si>
  <si>
    <t>所有者</t>
    <rPh sb="0" eb="3">
      <t>ショユウシャ</t>
    </rPh>
    <phoneticPr fontId="4"/>
  </si>
  <si>
    <t>年齢</t>
    <rPh sb="0" eb="2">
      <t>ネンレイ</t>
    </rPh>
    <phoneticPr fontId="4"/>
  </si>
  <si>
    <t>団体名</t>
    <rPh sb="0" eb="2">
      <t>ダンタイ</t>
    </rPh>
    <rPh sb="2" eb="3">
      <t>メイ</t>
    </rPh>
    <phoneticPr fontId="4"/>
  </si>
  <si>
    <t>JEF登録番号</t>
    <rPh sb="3" eb="5">
      <t>トウロク</t>
    </rPh>
    <rPh sb="5" eb="7">
      <t>バンゴウ</t>
    </rPh>
    <phoneticPr fontId="4"/>
  </si>
  <si>
    <t>参加馬匹</t>
    <rPh sb="0" eb="2">
      <t>サンカ</t>
    </rPh>
    <rPh sb="2" eb="4">
      <t>バヒツ</t>
    </rPh>
    <phoneticPr fontId="4"/>
  </si>
  <si>
    <t>参加選手</t>
    <rPh sb="0" eb="2">
      <t>サンカ</t>
    </rPh>
    <rPh sb="2" eb="4">
      <t>センシュ</t>
    </rPh>
    <phoneticPr fontId="4"/>
  </si>
  <si>
    <t>ふりがな</t>
    <phoneticPr fontId="4"/>
  </si>
  <si>
    <t>エントリー料</t>
    <rPh sb="5" eb="6">
      <t>リョウ</t>
    </rPh>
    <phoneticPr fontId="4"/>
  </si>
  <si>
    <t>馬匹登録料</t>
    <rPh sb="0" eb="2">
      <t>バヒツ</t>
    </rPh>
    <rPh sb="2" eb="4">
      <t>トウロク</t>
    </rPh>
    <rPh sb="4" eb="5">
      <t>リョウ</t>
    </rPh>
    <phoneticPr fontId="4"/>
  </si>
  <si>
    <t>選手名</t>
    <rPh sb="0" eb="3">
      <t>センシュメイ</t>
    </rPh>
    <phoneticPr fontId="4"/>
  </si>
  <si>
    <t xml:space="preserve"> </t>
    <phoneticPr fontId="4"/>
  </si>
  <si>
    <t>Tel</t>
    <phoneticPr fontId="4"/>
  </si>
  <si>
    <t>Fax</t>
    <phoneticPr fontId="4"/>
  </si>
  <si>
    <t>大会期間中連絡用Tel</t>
    <rPh sb="0" eb="2">
      <t>タイカイ</t>
    </rPh>
    <rPh sb="2" eb="5">
      <t>キカンチュウ</t>
    </rPh>
    <rPh sb="5" eb="8">
      <t>レンラクヨウ</t>
    </rPh>
    <phoneticPr fontId="4"/>
  </si>
  <si>
    <t>インフルエンザ予防接種履歴</t>
    <rPh sb="7" eb="9">
      <t>ヨボウ</t>
    </rPh>
    <rPh sb="9" eb="11">
      <t>セッシュ</t>
    </rPh>
    <rPh sb="11" eb="13">
      <t>リレキ</t>
    </rPh>
    <phoneticPr fontId="4"/>
  </si>
  <si>
    <t>JEF騎乗者資格</t>
    <rPh sb="3" eb="5">
      <t>キジョウ</t>
    </rPh>
    <rPh sb="5" eb="6">
      <t>シャ</t>
    </rPh>
    <rPh sb="6" eb="8">
      <t>シカク</t>
    </rPh>
    <phoneticPr fontId="4"/>
  </si>
  <si>
    <t>JEF登録
グレード</t>
    <phoneticPr fontId="4"/>
  </si>
  <si>
    <t>競技No</t>
    <rPh sb="0" eb="2">
      <t>キョウギ</t>
    </rPh>
    <phoneticPr fontId="4"/>
  </si>
  <si>
    <t>馬匹名</t>
    <rPh sb="0" eb="2">
      <t>バヒツ</t>
    </rPh>
    <rPh sb="2" eb="3">
      <t>メイ</t>
    </rPh>
    <phoneticPr fontId="4"/>
  </si>
  <si>
    <t>所属</t>
    <rPh sb="0" eb="2">
      <t>ショゾク</t>
    </rPh>
    <phoneticPr fontId="4"/>
  </si>
  <si>
    <t>選手会員番号</t>
    <rPh sb="0" eb="2">
      <t>センシュ</t>
    </rPh>
    <rPh sb="2" eb="4">
      <t>カイイン</t>
    </rPh>
    <rPh sb="4" eb="6">
      <t>バンゴウ</t>
    </rPh>
    <phoneticPr fontId="4"/>
  </si>
  <si>
    <t>馬匹登録番号</t>
    <rPh sb="0" eb="2">
      <t>バヒツ</t>
    </rPh>
    <rPh sb="2" eb="4">
      <t>トウロク</t>
    </rPh>
    <rPh sb="4" eb="6">
      <t>バンゴウ</t>
    </rPh>
    <phoneticPr fontId="4"/>
  </si>
  <si>
    <t>OP参加</t>
    <rPh sb="2" eb="4">
      <t>サンカ</t>
    </rPh>
    <phoneticPr fontId="4"/>
  </si>
  <si>
    <t>競技名</t>
    <rPh sb="0" eb="2">
      <t>キョウギ</t>
    </rPh>
    <rPh sb="2" eb="3">
      <t>メイ</t>
    </rPh>
    <phoneticPr fontId="4"/>
  </si>
  <si>
    <t>馬名</t>
    <rPh sb="0" eb="2">
      <t>バメイ</t>
    </rPh>
    <phoneticPr fontId="4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</si>
  <si>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4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</si>
  <si>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4"/>
  </si>
  <si>
    <t>担当者名</t>
    <rPh sb="0" eb="3">
      <t>タントウシャ</t>
    </rPh>
    <rPh sb="3" eb="4">
      <t>メイ</t>
    </rPh>
    <phoneticPr fontId="4"/>
  </si>
  <si>
    <t>E-mail</t>
    <phoneticPr fontId="4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</si>
  <si>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4"/>
  </si>
  <si>
    <t>合計</t>
    <rPh sb="0" eb="2">
      <t>ゴウケイ</t>
    </rPh>
    <phoneticPr fontId="4"/>
  </si>
  <si>
    <t>お支払方法</t>
    <rPh sb="1" eb="3">
      <t>シハライ</t>
    </rPh>
    <rPh sb="3" eb="5">
      <t>ホウホウ</t>
    </rPh>
    <phoneticPr fontId="4"/>
  </si>
  <si>
    <t>入厩予定</t>
    <rPh sb="0" eb="2">
      <t>ニュウキュウ</t>
    </rPh>
    <rPh sb="2" eb="4">
      <t>ヨテイ</t>
    </rPh>
    <phoneticPr fontId="4"/>
  </si>
  <si>
    <t>馬運車駐車台数</t>
    <rPh sb="0" eb="3">
      <t>バウンシャ</t>
    </rPh>
    <rPh sb="3" eb="5">
      <t>チュウシャ</t>
    </rPh>
    <rPh sb="5" eb="7">
      <t>ダイスウ</t>
    </rPh>
    <phoneticPr fontId="4"/>
  </si>
  <si>
    <t>FEIパスポートNo</t>
    <phoneticPr fontId="4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</si>
  <si>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4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</si>
  <si>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4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</si>
  <si>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4"/>
  </si>
  <si>
    <t>団体情報</t>
    <rPh sb="0" eb="2">
      <t>ダンタイ</t>
    </rPh>
    <rPh sb="2" eb="4">
      <t>ジョウホウ</t>
    </rPh>
    <phoneticPr fontId="4"/>
  </si>
  <si>
    <t>誓約</t>
    <rPh sb="0" eb="2">
      <t>セイヤク</t>
    </rPh>
    <phoneticPr fontId="4"/>
  </si>
  <si>
    <t>料金</t>
    <rPh sb="0" eb="2">
      <t>リョウキン</t>
    </rPh>
    <phoneticPr fontId="4"/>
  </si>
  <si>
    <t>その他</t>
    <rPh sb="2" eb="3">
      <t>タ</t>
    </rPh>
    <phoneticPr fontId="4"/>
  </si>
  <si>
    <t>選手</t>
    <rPh sb="0" eb="2">
      <t>センシュ</t>
    </rPh>
    <phoneticPr fontId="4"/>
  </si>
  <si>
    <t>馬匹</t>
    <rPh sb="0" eb="2">
      <t>バヒツ</t>
    </rPh>
    <phoneticPr fontId="4"/>
  </si>
  <si>
    <t>エントリー</t>
    <phoneticPr fontId="4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</si>
  <si>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4"/>
  </si>
  <si>
    <t>申込書
送信</t>
    <rPh sb="0" eb="3">
      <t>モウシコミショ</t>
    </rPh>
    <rPh sb="4" eb="6">
      <t>ソウシン</t>
    </rPh>
    <phoneticPr fontId="4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</si>
  <si>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</si>
  <si>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</si>
  <si>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</si>
  <si>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</si>
  <si>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</si>
  <si>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4"/>
  </si>
  <si>
    <t>鹿毛</t>
    <rPh sb="0" eb="2">
      <t>カゲ</t>
    </rPh>
    <phoneticPr fontId="4"/>
  </si>
  <si>
    <t>北海道</t>
    <rPh sb="0" eb="3">
      <t>ホッカイドウ</t>
    </rPh>
    <phoneticPr fontId="4"/>
  </si>
  <si>
    <t>サラブレッド</t>
    <phoneticPr fontId="4"/>
  </si>
  <si>
    <t>123AB45</t>
    <phoneticPr fontId="4"/>
  </si>
  <si>
    <t>UMA NO NAMAE</t>
    <phoneticPr fontId="4"/>
  </si>
  <si>
    <t>サンプルホースクラブ</t>
    <phoneticPr fontId="4"/>
  </si>
  <si>
    <t>馬名（FEI登録名）</t>
    <rPh sb="0" eb="2">
      <t>バメイ</t>
    </rPh>
    <rPh sb="6" eb="8">
      <t>トウロク</t>
    </rPh>
    <rPh sb="8" eb="9">
      <t>メイ</t>
    </rPh>
    <phoneticPr fontId="4"/>
  </si>
  <si>
    <t>競技会名</t>
    <rPh sb="0" eb="3">
      <t>キョウギカイ</t>
    </rPh>
    <rPh sb="3" eb="4">
      <t>メイ</t>
    </rPh>
    <phoneticPr fontId="4"/>
  </si>
  <si>
    <t>ＪＥＦカテゴリ</t>
    <phoneticPr fontId="4"/>
  </si>
  <si>
    <t>備考</t>
    <rPh sb="0" eb="2">
      <t>ビコウ</t>
    </rPh>
    <phoneticPr fontId="4"/>
  </si>
  <si>
    <t>エントリー料（OP）</t>
    <rPh sb="5" eb="6">
      <t>リョウ</t>
    </rPh>
    <phoneticPr fontId="4"/>
  </si>
  <si>
    <t>お弁当（金）</t>
    <rPh sb="1" eb="3">
      <t>ベントウ</t>
    </rPh>
    <rPh sb="4" eb="5">
      <t>キン</t>
    </rPh>
    <phoneticPr fontId="4"/>
  </si>
  <si>
    <t>お弁当（土）</t>
    <rPh sb="1" eb="3">
      <t>ベントウ</t>
    </rPh>
    <rPh sb="4" eb="5">
      <t>ド</t>
    </rPh>
    <phoneticPr fontId="4"/>
  </si>
  <si>
    <t>お弁当（日）</t>
    <rPh sb="1" eb="3">
      <t>ベントウ</t>
    </rPh>
    <rPh sb="4" eb="5">
      <t>ニチ</t>
    </rPh>
    <phoneticPr fontId="4"/>
  </si>
  <si>
    <t>※競技No・選手会員番号・馬匹登録番号は自動で入力されます</t>
    <phoneticPr fontId="4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</si>
  <si>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4"/>
  </si>
  <si>
    <t>2020競技会参加状況</t>
    <rPh sb="4" eb="7">
      <t>キョウギカイ</t>
    </rPh>
    <rPh sb="7" eb="9">
      <t>サンカ</t>
    </rPh>
    <rPh sb="9" eb="11">
      <t>ジョウキョウ</t>
    </rPh>
    <phoneticPr fontId="4"/>
  </si>
  <si>
    <t>スプリングHS</t>
    <phoneticPr fontId="4"/>
  </si>
  <si>
    <t>サンシャインHS</t>
    <phoneticPr fontId="4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</si>
  <si>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4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</si>
  <si>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4"/>
  </si>
  <si>
    <t>不参加</t>
    <rPh sb="0" eb="3">
      <t>フサンカ</t>
    </rPh>
    <phoneticPr fontId="4"/>
  </si>
  <si>
    <t>参加</t>
    <rPh sb="0" eb="2">
      <t>サンカ</t>
    </rPh>
    <phoneticPr fontId="4"/>
  </si>
  <si>
    <t>ＭＤ－１</t>
  </si>
  <si>
    <t>基礎①</t>
    <rPh sb="0" eb="2">
      <t>キソ</t>
    </rPh>
    <phoneticPr fontId="4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</si>
  <si>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4"/>
  </si>
  <si>
    <t>那須野　一郎</t>
    <rPh sb="0" eb="2">
      <t>ナス</t>
    </rPh>
    <rPh sb="2" eb="3">
      <t>ノ</t>
    </rPh>
    <rPh sb="4" eb="6">
      <t>イチロウ</t>
    </rPh>
    <phoneticPr fontId="4"/>
  </si>
  <si>
    <t>なすの　いちろう</t>
    <phoneticPr fontId="4"/>
  </si>
  <si>
    <t>那須之馬I</t>
    <rPh sb="0" eb="2">
      <t>ナス</t>
    </rPh>
    <rPh sb="2" eb="3">
      <t>ノ</t>
    </rPh>
    <rPh sb="3" eb="4">
      <t>ウマ</t>
    </rPh>
    <phoneticPr fontId="4"/>
  </si>
  <si>
    <t>ナスノウマファースト</t>
    <phoneticPr fontId="4"/>
  </si>
  <si>
    <t>基礎②</t>
    <rPh sb="0" eb="2">
      <t>キソ</t>
    </rPh>
    <phoneticPr fontId="4"/>
  </si>
  <si>
    <t>前回</t>
    <rPh sb="0" eb="2">
      <t>ゼンカイ</t>
    </rPh>
    <phoneticPr fontId="4"/>
  </si>
  <si>
    <t>最新</t>
    <rPh sb="0" eb="2">
      <t>サイシン</t>
    </rPh>
    <phoneticPr fontId="4"/>
  </si>
  <si>
    <t>登録グレード</t>
    <rPh sb="0" eb="2">
      <t>トウロク</t>
    </rPh>
    <phoneticPr fontId="4"/>
  </si>
  <si>
    <t>JEF登録番号</t>
    <phoneticPr fontId="4"/>
  </si>
  <si>
    <t>年齢
(省略可)</t>
    <rPh sb="0" eb="2">
      <t>ネンレイ</t>
    </rPh>
    <rPh sb="4" eb="6">
      <t>ショウリャク</t>
    </rPh>
    <rPh sb="6" eb="7">
      <t>カ</t>
    </rPh>
    <phoneticPr fontId="4"/>
  </si>
  <si>
    <t>選手名</t>
    <phoneticPr fontId="4"/>
  </si>
  <si>
    <t>騎乗者資格</t>
    <phoneticPr fontId="4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</si>
  <si>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4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</si>
  <si>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4"/>
  </si>
  <si>
    <t>AM</t>
  </si>
  <si>
    <t>駐車する</t>
  </si>
  <si>
    <t>★</t>
    <phoneticPr fontId="4"/>
  </si>
  <si>
    <t>クロスバージャンプ</t>
  </si>
  <si>
    <t>ビギナーズジャンプ（60cm）</t>
  </si>
  <si>
    <t>ナス・スプリングホースショー2023</t>
    <phoneticPr fontId="4"/>
  </si>
  <si>
    <t>馬場馬術競技-1</t>
    <rPh sb="0" eb="2">
      <t>ババ</t>
    </rPh>
    <rPh sb="2" eb="4">
      <t>バジュツ</t>
    </rPh>
    <rPh sb="4" eb="6">
      <t>キョウギ</t>
    </rPh>
    <phoneticPr fontId="4"/>
  </si>
  <si>
    <t>トレーニング（100cm）</t>
  </si>
  <si>
    <t>MD-1</t>
  </si>
  <si>
    <t>MDアマチュア&amp;ジュニア-1</t>
  </si>
  <si>
    <t>MDトレーニング-1</t>
  </si>
  <si>
    <t>MC-1</t>
  </si>
  <si>
    <t>MCアマチュア&amp;ジュニア-1</t>
  </si>
  <si>
    <t>MCトレーニング-1</t>
  </si>
  <si>
    <t>スプリングノーマル</t>
  </si>
  <si>
    <t>ジムカーナ競技-1</t>
    <rPh sb="5" eb="7">
      <t>キョウギ</t>
    </rPh>
    <phoneticPr fontId="4"/>
  </si>
  <si>
    <t>Ｃクラスジャンプ-1（80cm）</t>
  </si>
  <si>
    <t>Ｂクラスジャンプ-1（90cm）</t>
  </si>
  <si>
    <t>Ａクラスジャンプ-1（100cm）</t>
  </si>
  <si>
    <t>馬場馬術競技-2</t>
    <rPh sb="0" eb="2">
      <t>ババ</t>
    </rPh>
    <rPh sb="2" eb="4">
      <t>バジュツ</t>
    </rPh>
    <rPh sb="4" eb="6">
      <t>キョウギ</t>
    </rPh>
    <phoneticPr fontId="4"/>
  </si>
  <si>
    <t>MD-2</t>
  </si>
  <si>
    <t>MDアマチュア&amp;ジュニア-2</t>
  </si>
  <si>
    <t>MDトレーニング-2</t>
  </si>
  <si>
    <t>MC-2</t>
  </si>
  <si>
    <t>MCアマチュア&amp;ジュニア-2</t>
  </si>
  <si>
    <t>MCトレーニング-2</t>
  </si>
  <si>
    <t>スプリンググランプリ栃木県選手権</t>
  </si>
  <si>
    <t>ジムカーナ競技-2</t>
    <rPh sb="5" eb="7">
      <t>キョウギ</t>
    </rPh>
    <phoneticPr fontId="4"/>
  </si>
  <si>
    <t>Ｃクラスジャンプ-2（80cm）</t>
  </si>
  <si>
    <t>Ｂクラスジャンプ-2（90cm）</t>
  </si>
  <si>
    <t>Ａクラスジャンプ-2（100cm）</t>
  </si>
  <si>
    <t>ナス・スプリングホースショー2023</t>
    <phoneticPr fontId="19"/>
  </si>
  <si>
    <t>第1回いちご一会国体記念馬術大会 兼 第50回栃木県馬術選手権大会</t>
    <rPh sb="6" eb="8">
      <t>イチエ</t>
    </rPh>
    <phoneticPr fontId="19"/>
  </si>
  <si>
    <t>（日本馬術連盟公認★競技会）</t>
    <rPh sb="1" eb="3">
      <t>ニホン</t>
    </rPh>
    <rPh sb="3" eb="5">
      <t>バジュツ</t>
    </rPh>
    <rPh sb="5" eb="7">
      <t>レンメイ</t>
    </rPh>
    <rPh sb="7" eb="9">
      <t>コウニン</t>
    </rPh>
    <rPh sb="10" eb="13">
      <t>キョウギカイ</t>
    </rPh>
    <phoneticPr fontId="19"/>
  </si>
  <si>
    <t>実施要項</t>
    <rPh sb="0" eb="2">
      <t>ジッシ</t>
    </rPh>
    <rPh sb="2" eb="4">
      <t>ヨウコウ</t>
    </rPh>
    <phoneticPr fontId="19"/>
  </si>
  <si>
    <t>　日　時：</t>
    <rPh sb="1" eb="2">
      <t>ヒ</t>
    </rPh>
    <rPh sb="3" eb="4">
      <t>トキ</t>
    </rPh>
    <phoneticPr fontId="19"/>
  </si>
  <si>
    <t>主　催：</t>
    <rPh sb="0" eb="1">
      <t>オモ</t>
    </rPh>
    <rPh sb="2" eb="3">
      <t>サイ</t>
    </rPh>
    <phoneticPr fontId="19"/>
  </si>
  <si>
    <t>那須トレーニングファーム（ナス・スプリングホースショー2023）</t>
    <phoneticPr fontId="19"/>
  </si>
  <si>
    <t>栃木県馬術連盟（第1回いちご一会国体記念馬術大会 兼 第50回栃木県馬術選手権大会）</t>
    <rPh sb="0" eb="3">
      <t>トチギケン</t>
    </rPh>
    <rPh sb="3" eb="5">
      <t>バジュツ</t>
    </rPh>
    <rPh sb="5" eb="7">
      <t>レンメイ</t>
    </rPh>
    <rPh sb="8" eb="9">
      <t>ダイ</t>
    </rPh>
    <rPh sb="10" eb="11">
      <t>カイ</t>
    </rPh>
    <rPh sb="14" eb="16">
      <t>イチエ</t>
    </rPh>
    <rPh sb="16" eb="18">
      <t>コクタイ</t>
    </rPh>
    <rPh sb="18" eb="20">
      <t>キネン</t>
    </rPh>
    <rPh sb="20" eb="22">
      <t>バジュツ</t>
    </rPh>
    <rPh sb="22" eb="24">
      <t>タイカイ</t>
    </rPh>
    <rPh sb="25" eb="26">
      <t>ケン</t>
    </rPh>
    <rPh sb="27" eb="28">
      <t>ダイ</t>
    </rPh>
    <rPh sb="30" eb="31">
      <t>カイ</t>
    </rPh>
    <rPh sb="31" eb="34">
      <t>トチギケン</t>
    </rPh>
    <rPh sb="34" eb="36">
      <t>バジュツ</t>
    </rPh>
    <rPh sb="36" eb="39">
      <t>センシュケン</t>
    </rPh>
    <rPh sb="39" eb="41">
      <t>タイカイ</t>
    </rPh>
    <phoneticPr fontId="19"/>
  </si>
  <si>
    <t>会　場：</t>
    <rPh sb="0" eb="1">
      <t>カイ</t>
    </rPh>
    <rPh sb="2" eb="3">
      <t>バ</t>
    </rPh>
    <phoneticPr fontId="19"/>
  </si>
  <si>
    <t>那須トレーニングファーム（栃木県那須塩原市寺子1723-1）</t>
    <rPh sb="13" eb="16">
      <t>トチギケン</t>
    </rPh>
    <rPh sb="16" eb="21">
      <t>ナスシオバラシ</t>
    </rPh>
    <rPh sb="21" eb="22">
      <t>テラ</t>
    </rPh>
    <rPh sb="22" eb="23">
      <t>コ</t>
    </rPh>
    <phoneticPr fontId="19"/>
  </si>
  <si>
    <t>1.競技種目</t>
    <rPh sb="2" eb="4">
      <t>キョウギ</t>
    </rPh>
    <rPh sb="4" eb="6">
      <t>シュモク</t>
    </rPh>
    <phoneticPr fontId="19"/>
  </si>
  <si>
    <t>日付</t>
    <rPh sb="0" eb="2">
      <t>ヒヅケ</t>
    </rPh>
    <phoneticPr fontId="19"/>
  </si>
  <si>
    <t>No</t>
    <phoneticPr fontId="19"/>
  </si>
  <si>
    <t>競技名</t>
    <rPh sb="0" eb="2">
      <t>キョウギ</t>
    </rPh>
    <rPh sb="2" eb="3">
      <t>メイ</t>
    </rPh>
    <phoneticPr fontId="19"/>
  </si>
  <si>
    <t>基準・ルール</t>
    <phoneticPr fontId="19"/>
  </si>
  <si>
    <t>JEF公認</t>
    <rPh sb="3" eb="5">
      <t>コウニン</t>
    </rPh>
    <phoneticPr fontId="19"/>
  </si>
  <si>
    <t>エントリー料</t>
    <rPh sb="5" eb="6">
      <t>リョウ</t>
    </rPh>
    <phoneticPr fontId="19"/>
  </si>
  <si>
    <t>3/25
（土）</t>
    <rPh sb="6" eb="7">
      <t>ド</t>
    </rPh>
    <phoneticPr fontId="19"/>
  </si>
  <si>
    <t>馬場馬術競技-1</t>
    <rPh sb="0" eb="2">
      <t>ババ</t>
    </rPh>
    <rPh sb="2" eb="4">
      <t>バジュツ</t>
    </rPh>
    <rPh sb="4" eb="6">
      <t>キョウギ</t>
    </rPh>
    <phoneticPr fontId="19"/>
  </si>
  <si>
    <t>自由選択課目（エントリー時に課目指定。全乗振3級～JEF運動課目）</t>
  </si>
  <si>
    <t>H100cm/W120cm/11個以内、350m/分、基準A238－2・1</t>
    <phoneticPr fontId="19"/>
  </si>
  <si>
    <t>H110cm/W130cm/11個以内、350m/分、基準A238－2・1</t>
    <rPh sb="25" eb="26">
      <t>フン</t>
    </rPh>
    <phoneticPr fontId="19"/>
  </si>
  <si>
    <t>中障害D</t>
    <rPh sb="0" eb="1">
      <t>チュウ</t>
    </rPh>
    <rPh sb="1" eb="3">
      <t>ショウガイ</t>
    </rPh>
    <phoneticPr fontId="19"/>
  </si>
  <si>
    <t>MDトレーニング-1</t>
    <phoneticPr fontId="19"/>
  </si>
  <si>
    <t>H120cm/W140cm/11個以内、350m/分、基準A238－2・1</t>
    <rPh sb="25" eb="26">
      <t>フン</t>
    </rPh>
    <phoneticPr fontId="19"/>
  </si>
  <si>
    <t>中障害C</t>
    <rPh sb="0" eb="1">
      <t>チュウ</t>
    </rPh>
    <rPh sb="1" eb="3">
      <t>ショウガイ</t>
    </rPh>
    <phoneticPr fontId="19"/>
  </si>
  <si>
    <t>MCトレーニング-1</t>
    <phoneticPr fontId="19"/>
  </si>
  <si>
    <t>H130cm/W150cm/11個以内、350m/分、基準A238－2・1</t>
    <rPh sb="25" eb="26">
      <t>フン</t>
    </rPh>
    <phoneticPr fontId="19"/>
  </si>
  <si>
    <t>中障害B</t>
    <rPh sb="0" eb="1">
      <t>チュウ</t>
    </rPh>
    <rPh sb="1" eb="3">
      <t>ショウガイ</t>
    </rPh>
    <phoneticPr fontId="19"/>
  </si>
  <si>
    <t>ジムカーナ競技-1</t>
    <rPh sb="5" eb="7">
      <t>キョウギ</t>
    </rPh>
    <phoneticPr fontId="19"/>
  </si>
  <si>
    <t>基準C239・ローカルルール（支柱倒し・横木駈歩通過3秒加算）</t>
    <phoneticPr fontId="19"/>
  </si>
  <si>
    <t>クロスバージャンプ</t>
    <phoneticPr fontId="19"/>
  </si>
  <si>
    <t>クロスバー/9個以内、基準A・ローカルルール（基準タイム）</t>
  </si>
  <si>
    <t>Ｃクラスジャンプ-1（80cm）</t>
    <phoneticPr fontId="19"/>
  </si>
  <si>
    <t>H80cm/W100cm/11個以内、325m/分、基準A238－2・1</t>
    <rPh sb="24" eb="25">
      <t>フン</t>
    </rPh>
    <phoneticPr fontId="19"/>
  </si>
  <si>
    <t>Ｂクラスジャンプ-1（90cm）</t>
    <phoneticPr fontId="19"/>
  </si>
  <si>
    <t>H90cm/W110cm/11個以内、325m/分、基準A238－2・1</t>
    <phoneticPr fontId="19"/>
  </si>
  <si>
    <t>Ａクラスジャンプ-1（100cm）</t>
    <phoneticPr fontId="19"/>
  </si>
  <si>
    <t>H100cm/W120cm/11個以内、325m/分、基準A238－2・1</t>
    <phoneticPr fontId="19"/>
  </si>
  <si>
    <t>3/26
（日）</t>
    <rPh sb="6" eb="7">
      <t>ニチ</t>
    </rPh>
    <phoneticPr fontId="19"/>
  </si>
  <si>
    <t>馬場馬術競技-2</t>
    <rPh sb="0" eb="2">
      <t>ババ</t>
    </rPh>
    <rPh sb="2" eb="4">
      <t>バジュツ</t>
    </rPh>
    <rPh sb="4" eb="6">
      <t>キョウギ</t>
    </rPh>
    <phoneticPr fontId="19"/>
  </si>
  <si>
    <t>スプリンググランプリ栃木県選手権</t>
    <phoneticPr fontId="19"/>
  </si>
  <si>
    <t>H130cm/W150cm/11個以内、350m/分、基準A238－2・2</t>
    <rPh sb="25" eb="26">
      <t>フン</t>
    </rPh>
    <phoneticPr fontId="19"/>
  </si>
  <si>
    <t>ジムカーナ競技-2</t>
    <rPh sb="5" eb="7">
      <t>キョウギ</t>
    </rPh>
    <phoneticPr fontId="19"/>
  </si>
  <si>
    <t>ビギナーズジャンプ（60cm）</t>
    <phoneticPr fontId="19"/>
  </si>
  <si>
    <t>H60cm/9個以内、基準A・ローカルルール（基準タイム）</t>
  </si>
  <si>
    <t>2.参加条件</t>
    <rPh sb="2" eb="4">
      <t>サンカ</t>
    </rPh>
    <rPh sb="4" eb="6">
      <t>ジョウケン</t>
    </rPh>
    <phoneticPr fontId="19"/>
  </si>
  <si>
    <t>1)</t>
    <phoneticPr fontId="19"/>
  </si>
  <si>
    <t>騎乗者は必ず固定3点式ヘルメットを着用すること。</t>
    <phoneticPr fontId="19"/>
  </si>
  <si>
    <t>2)</t>
    <phoneticPr fontId="19"/>
  </si>
  <si>
    <t>JEF公認種目出場選手は、JEF騎乗者資格A・Bのいずれかを有すること。</t>
    <rPh sb="3" eb="5">
      <t>コウニン</t>
    </rPh>
    <rPh sb="5" eb="7">
      <t>シュモク</t>
    </rPh>
    <rPh sb="7" eb="9">
      <t>シュツジョウ</t>
    </rPh>
    <rPh sb="9" eb="11">
      <t>センシュ</t>
    </rPh>
    <rPh sb="16" eb="18">
      <t>キジョウ</t>
    </rPh>
    <rPh sb="18" eb="19">
      <t>シャ</t>
    </rPh>
    <rPh sb="19" eb="21">
      <t>シカク</t>
    </rPh>
    <rPh sb="30" eb="31">
      <t>ユウ</t>
    </rPh>
    <phoneticPr fontId="19"/>
  </si>
  <si>
    <t>3)</t>
    <phoneticPr fontId="19"/>
  </si>
  <si>
    <t>JEF公認種目出場馬は、JEF登録馬で各グレード宣言をしていること。</t>
    <rPh sb="3" eb="5">
      <t>コウニン</t>
    </rPh>
    <rPh sb="5" eb="7">
      <t>シュモク</t>
    </rPh>
    <rPh sb="7" eb="9">
      <t>シュツジョウ</t>
    </rPh>
    <rPh sb="9" eb="10">
      <t>バ</t>
    </rPh>
    <rPh sb="15" eb="17">
      <t>トウロク</t>
    </rPh>
    <rPh sb="17" eb="18">
      <t>バ</t>
    </rPh>
    <rPh sb="19" eb="20">
      <t>カク</t>
    </rPh>
    <rPh sb="24" eb="26">
      <t>センゲン</t>
    </rPh>
    <phoneticPr fontId="19"/>
  </si>
  <si>
    <t>JEF公認競技は必ず正装にて、公認以外の種目については自由、ただし競技にふさわしい服装とする。</t>
    <rPh sb="3" eb="5">
      <t>コウニン</t>
    </rPh>
    <rPh sb="5" eb="7">
      <t>キョウギ</t>
    </rPh>
    <rPh sb="8" eb="9">
      <t>カナラ</t>
    </rPh>
    <rPh sb="10" eb="12">
      <t>セイソウ</t>
    </rPh>
    <rPh sb="15" eb="17">
      <t>コウニン</t>
    </rPh>
    <rPh sb="17" eb="19">
      <t>イガイ</t>
    </rPh>
    <rPh sb="20" eb="22">
      <t>シュモク</t>
    </rPh>
    <rPh sb="27" eb="29">
      <t>ジユウ</t>
    </rPh>
    <rPh sb="33" eb="35">
      <t>キョウギ</t>
    </rPh>
    <rPh sb="41" eb="43">
      <t>フクソウ</t>
    </rPh>
    <phoneticPr fontId="19"/>
  </si>
  <si>
    <t>参加選手は必ず何らかの傷害保険に加入の事。</t>
    <phoneticPr fontId="19"/>
  </si>
  <si>
    <t>3.防疫規程</t>
    <rPh sb="2" eb="4">
      <t>ボウエキ</t>
    </rPh>
    <rPh sb="4" eb="6">
      <t>キテイ</t>
    </rPh>
    <phoneticPr fontId="19"/>
  </si>
  <si>
    <t>日本馬術連盟の定める獣医規程・要領に従い予防接種を済ませている事。
(「公益社団法人日本馬術連盟 馬インフルエンザ・予防接種実施要領」参照)</t>
    <phoneticPr fontId="19"/>
  </si>
  <si>
    <t>入厩する馬の健康手帳を携行し、入厩時に運営事務局へ提出する事。</t>
    <phoneticPr fontId="19"/>
  </si>
  <si>
    <t>4.エントリー料等</t>
    <rPh sb="7" eb="8">
      <t>リョウ</t>
    </rPh>
    <rPh sb="8" eb="9">
      <t>トウ</t>
    </rPh>
    <phoneticPr fontId="19"/>
  </si>
  <si>
    <t>入厩料</t>
    <phoneticPr fontId="19"/>
  </si>
  <si>
    <t>JEF公認種目参加馬 … 1頭 11,000円 ／ 公認種目非参加馬 … 1頭 5,500円</t>
    <rPh sb="3" eb="5">
      <t>コウニン</t>
    </rPh>
    <rPh sb="5" eb="7">
      <t>シュモク</t>
    </rPh>
    <rPh sb="7" eb="9">
      <t>サンカ</t>
    </rPh>
    <rPh sb="9" eb="10">
      <t>バ</t>
    </rPh>
    <rPh sb="14" eb="15">
      <t>トウ</t>
    </rPh>
    <rPh sb="22" eb="23">
      <t>エン</t>
    </rPh>
    <rPh sb="26" eb="28">
      <t>コウニン</t>
    </rPh>
    <rPh sb="28" eb="30">
      <t>シュモク</t>
    </rPh>
    <rPh sb="30" eb="31">
      <t>ヒ</t>
    </rPh>
    <rPh sb="31" eb="33">
      <t>サンカ</t>
    </rPh>
    <rPh sb="33" eb="34">
      <t>バ</t>
    </rPh>
    <rPh sb="38" eb="39">
      <t>トウ</t>
    </rPh>
    <rPh sb="45" eb="46">
      <t>エン</t>
    </rPh>
    <phoneticPr fontId="19"/>
  </si>
  <si>
    <t>2)</t>
  </si>
  <si>
    <t>上記【1.競技種目】に記載の通り（※オープン参加はすべて5,000円）</t>
    <phoneticPr fontId="19"/>
  </si>
  <si>
    <t>※競技会期間中のエントリーの追加変更は1,000円を別途頂きます。</t>
    <rPh sb="1" eb="4">
      <t>キョウギカイ</t>
    </rPh>
    <rPh sb="4" eb="7">
      <t>キカンチュウ</t>
    </rPh>
    <rPh sb="14" eb="16">
      <t>ツイカ</t>
    </rPh>
    <rPh sb="16" eb="18">
      <t>ヘンコウ</t>
    </rPh>
    <rPh sb="24" eb="25">
      <t>エン</t>
    </rPh>
    <rPh sb="26" eb="28">
      <t>ベット</t>
    </rPh>
    <rPh sb="28" eb="29">
      <t>イタダ</t>
    </rPh>
    <phoneticPr fontId="19"/>
  </si>
  <si>
    <t>3)</t>
  </si>
  <si>
    <t>借馬料</t>
    <phoneticPr fontId="19"/>
  </si>
  <si>
    <t>・第2・3・11競技（ジムカーナ競技・クロスバージャンプ）… 5,000円</t>
    <phoneticPr fontId="19"/>
  </si>
  <si>
    <t>・第4・5・6・12・13・14競技（ビギナーズ、Ｃ～ＢクラスＪ）… 7,000円</t>
    <phoneticPr fontId="19"/>
  </si>
  <si>
    <t>・第1・7・8・10・15・16競技（馬場馬術、ＡクラスＪ）… 10,000円</t>
    <phoneticPr fontId="19"/>
  </si>
  <si>
    <t>※ 那須TF会員は通常レッスン時の騎乗料と同じ</t>
    <phoneticPr fontId="19"/>
  </si>
  <si>
    <t>5.競技会規程</t>
    <rPh sb="2" eb="5">
      <t>キョウギカイ</t>
    </rPh>
    <rPh sb="5" eb="7">
      <t>キテイ</t>
    </rPh>
    <phoneticPr fontId="19"/>
  </si>
  <si>
    <t>JEF公認競技種目は日本馬術連盟競技会規程の最新版を適用する。また、JEF公認競技の出場は1馬1回とする。</t>
    <phoneticPr fontId="19"/>
  </si>
  <si>
    <t>非公認種目の同一人馬による2回目以降の出場は全てオープンとする。</t>
    <phoneticPr fontId="19"/>
  </si>
  <si>
    <t>馬場馬術競技はドレッサージュ馬場で、ジムカーナ・クロスバー競技はインドア馬場で、その他の競技を全て角馬場にて行う。</t>
    <phoneticPr fontId="19"/>
  </si>
  <si>
    <t>4)</t>
  </si>
  <si>
    <t>第10～14・24～28競技のプロの出場はオープンとする。</t>
    <phoneticPr fontId="19"/>
  </si>
  <si>
    <t>5)</t>
  </si>
  <si>
    <t>馬場馬術競技は経路読み及び道具の使用を可とする。また、エントリー時に演技課目を指定し、出場人馬を合わせた中で
得点率の高い順に順位を決める（課目毎の表彰は行わない）</t>
    <rPh sb="43" eb="45">
      <t>シュツジョウ</t>
    </rPh>
    <rPh sb="45" eb="47">
      <t>ジンバ</t>
    </rPh>
    <phoneticPr fontId="19"/>
  </si>
  <si>
    <t>6)</t>
  </si>
  <si>
    <t>JEF公認種目を除く障害馬術競技は1落馬・3反抗失権とし、インストラクターによる競技場内での選手の補佐可とする。</t>
    <rPh sb="3" eb="5">
      <t>コウニン</t>
    </rPh>
    <rPh sb="5" eb="7">
      <t>シュモク</t>
    </rPh>
    <rPh sb="8" eb="9">
      <t>ノゾ</t>
    </rPh>
    <phoneticPr fontId="19"/>
  </si>
  <si>
    <t>7)</t>
    <phoneticPr fontId="19"/>
  </si>
  <si>
    <t>基準タイム競技の順位は第１に減点が少なく、その中で基準タイムに最も近い人馬を上位とする。</t>
    <phoneticPr fontId="19"/>
  </si>
  <si>
    <t>8)</t>
    <phoneticPr fontId="19"/>
  </si>
  <si>
    <t>第23競技を除く全ての競技で第一位の選手が同一タイムの際は、ジャンプオフを行わずに同一順位とする。</t>
    <phoneticPr fontId="19"/>
  </si>
  <si>
    <t>9)</t>
    <phoneticPr fontId="19"/>
  </si>
  <si>
    <t>非公認種目への追加エントリーはその後の競技進行に大きな影響のない範囲で随時受け付ける。</t>
    <rPh sb="0" eb="3">
      <t>ヒコウニン</t>
    </rPh>
    <rPh sb="3" eb="5">
      <t>シュモク</t>
    </rPh>
    <rPh sb="7" eb="9">
      <t>ツイカ</t>
    </rPh>
    <rPh sb="17" eb="18">
      <t>アト</t>
    </rPh>
    <rPh sb="24" eb="25">
      <t>オオ</t>
    </rPh>
    <rPh sb="27" eb="29">
      <t>エイキョウ</t>
    </rPh>
    <rPh sb="32" eb="34">
      <t>ハンイ</t>
    </rPh>
    <rPh sb="35" eb="37">
      <t>ズイジ</t>
    </rPh>
    <rPh sb="37" eb="38">
      <t>ウ</t>
    </rPh>
    <rPh sb="39" eb="40">
      <t>ツ</t>
    </rPh>
    <phoneticPr fontId="19"/>
  </si>
  <si>
    <t>6.表彰規程</t>
    <rPh sb="2" eb="4">
      <t>ヒョウショウ</t>
    </rPh>
    <rPh sb="4" eb="6">
      <t>キテイ</t>
    </rPh>
    <phoneticPr fontId="19"/>
  </si>
  <si>
    <t>トレーニング競技を除く全種目の1位～3位にメダル・1位～6位までの入賞者にリボンを贈る。
※第23競技のメダルは栃木県選手権障害飛越のみ対象とする。</t>
    <rPh sb="46" eb="47">
      <t>ダイ</t>
    </rPh>
    <phoneticPr fontId="19"/>
  </si>
  <si>
    <t>第23競技はスプリンググランプリと栃木県選手権（参加対象は栃木県馬術連盟登録人馬のみ）は、それぞれに表彰する。</t>
    <rPh sb="50" eb="52">
      <t>ヒョウショウ</t>
    </rPh>
    <phoneticPr fontId="19"/>
  </si>
  <si>
    <t>以下のＪＥＦ公認競技については入賞人馬に優秀馬奨励金を贈る。</t>
    <phoneticPr fontId="19"/>
  </si>
  <si>
    <t>競技No</t>
    <rPh sb="0" eb="2">
      <t>キョウギ</t>
    </rPh>
    <phoneticPr fontId="19"/>
  </si>
  <si>
    <t>第1位</t>
    <rPh sb="0" eb="1">
      <t>ダイ</t>
    </rPh>
    <rPh sb="2" eb="3">
      <t>イ</t>
    </rPh>
    <phoneticPr fontId="19"/>
  </si>
  <si>
    <t>第2位</t>
    <rPh sb="0" eb="1">
      <t>ダイ</t>
    </rPh>
    <rPh sb="2" eb="3">
      <t>イ</t>
    </rPh>
    <phoneticPr fontId="19"/>
  </si>
  <si>
    <t>第3位</t>
    <rPh sb="0" eb="1">
      <t>ダイ</t>
    </rPh>
    <rPh sb="2" eb="3">
      <t>イ</t>
    </rPh>
    <phoneticPr fontId="19"/>
  </si>
  <si>
    <t>第4位</t>
    <rPh sb="0" eb="1">
      <t>ダイ</t>
    </rPh>
    <rPh sb="2" eb="3">
      <t>イ</t>
    </rPh>
    <phoneticPr fontId="19"/>
  </si>
  <si>
    <t>第5位</t>
    <rPh sb="0" eb="1">
      <t>ダイ</t>
    </rPh>
    <rPh sb="2" eb="3">
      <t>イ</t>
    </rPh>
    <phoneticPr fontId="19"/>
  </si>
  <si>
    <t>第6位</t>
    <rPh sb="0" eb="1">
      <t>ダイ</t>
    </rPh>
    <rPh sb="2" eb="3">
      <t>イ</t>
    </rPh>
    <phoneticPr fontId="19"/>
  </si>
  <si>
    <t>MD-1</t>
    <phoneticPr fontId="19"/>
  </si>
  <si>
    <t>MC-1</t>
    <phoneticPr fontId="19"/>
  </si>
  <si>
    <t>スプリングノーマル</t>
    <phoneticPr fontId="19"/>
  </si>
  <si>
    <t>MD-2</t>
    <phoneticPr fontId="19"/>
  </si>
  <si>
    <t>MC-2</t>
    <phoneticPr fontId="19"/>
  </si>
  <si>
    <t>スプリンググランプリ</t>
    <phoneticPr fontId="19"/>
  </si>
  <si>
    <t>栃木県選手権</t>
    <rPh sb="0" eb="3">
      <t>トチギケン</t>
    </rPh>
    <rPh sb="3" eb="6">
      <t>センシュケン</t>
    </rPh>
    <phoneticPr fontId="19"/>
  </si>
  <si>
    <t>7.申し込み</t>
    <phoneticPr fontId="19"/>
  </si>
  <si>
    <t>申込期限</t>
    <phoneticPr fontId="19"/>
  </si>
  <si>
    <t>令和5年3月14日（火）17:00 必着（ＦＡＸ可）</t>
    <phoneticPr fontId="19"/>
  </si>
  <si>
    <t>※【エントリー表】【参加人馬登録表】【団体情報・合計計算書】の全てお送り下さい。</t>
    <phoneticPr fontId="19"/>
  </si>
  <si>
    <t>申込先</t>
    <phoneticPr fontId="19"/>
  </si>
  <si>
    <t>有限会社 那須トレーニングファーム（〒325-0011 栃木県那須塩原市寺子1723-1）</t>
    <phoneticPr fontId="19"/>
  </si>
  <si>
    <t>Tel：0287-62-5188 ／ Fax：0287-62-4484　※月曜日定休</t>
    <phoneticPr fontId="19"/>
  </si>
  <si>
    <t>振込先</t>
    <rPh sb="0" eb="3">
      <t>フリコミサキ</t>
    </rPh>
    <phoneticPr fontId="19"/>
  </si>
  <si>
    <t>那須信用組合　黒磯支店　普通預金　口座番号:0100222</t>
    <phoneticPr fontId="19"/>
  </si>
  <si>
    <t>(有)那須トレーニングファーム　代表取締役　広田龍馬</t>
    <phoneticPr fontId="19"/>
  </si>
  <si>
    <t>8.その他</t>
    <rPh sb="4" eb="5">
      <t>タ</t>
    </rPh>
    <phoneticPr fontId="19"/>
  </si>
  <si>
    <t>競技中の事故に関しては、本大会は応急処置はとるが、その責は負いません。</t>
    <phoneticPr fontId="19"/>
  </si>
  <si>
    <t>入厩日：令和4年3月24日（金）より受け付けます。それ以前に入厩希望の際はあらかじめご連絡ください。</t>
    <rPh sb="27" eb="29">
      <t>イゼン</t>
    </rPh>
    <rPh sb="30" eb="32">
      <t>ニュウキュウ</t>
    </rPh>
    <rPh sb="32" eb="34">
      <t>キボウ</t>
    </rPh>
    <rPh sb="35" eb="36">
      <t>サイ</t>
    </rPh>
    <rPh sb="43" eb="45">
      <t>レンラク</t>
    </rPh>
    <phoneticPr fontId="19"/>
  </si>
  <si>
    <t>新型コロナ感染症対策の為、本大会は打ち合わせ会は行いません。打ち合わせ会前のエントリー変更希望等は随時運営までご連絡ください。</t>
    <phoneticPr fontId="19"/>
  </si>
  <si>
    <t>OP</t>
    <phoneticPr fontId="4"/>
  </si>
  <si>
    <t>競技名省略</t>
    <rPh sb="0" eb="2">
      <t>キョウギ</t>
    </rPh>
    <rPh sb="2" eb="3">
      <t>メイ</t>
    </rPh>
    <rPh sb="3" eb="5">
      <t>ショウリャク</t>
    </rPh>
    <phoneticPr fontId="4"/>
  </si>
  <si>
    <t>スプリングN</t>
    <phoneticPr fontId="4"/>
  </si>
  <si>
    <t>ジムカーナ</t>
  </si>
  <si>
    <t>トレ100c</t>
    <phoneticPr fontId="4"/>
  </si>
  <si>
    <t>クロスバー</t>
  </si>
  <si>
    <t>Cクラス80c</t>
  </si>
  <si>
    <t>Bクラス90c</t>
  </si>
  <si>
    <t>Aクラス100c</t>
  </si>
  <si>
    <t>スプリングGP</t>
    <phoneticPr fontId="4"/>
  </si>
  <si>
    <t>馬場</t>
    <rPh sb="0" eb="2">
      <t>ババ</t>
    </rPh>
    <phoneticPr fontId="4"/>
  </si>
  <si>
    <t>MD</t>
  </si>
  <si>
    <t>MDアマ</t>
  </si>
  <si>
    <t>MDトレ</t>
  </si>
  <si>
    <t>MC</t>
  </si>
  <si>
    <t>MCアマ</t>
  </si>
  <si>
    <t>MCトレ</t>
  </si>
  <si>
    <r>
      <t>令和5年3月25日（土）～3月26日（日）</t>
    </r>
    <r>
      <rPr>
        <sz val="9"/>
        <color theme="1"/>
        <rFont val="ＭＳ 明朝"/>
        <family val="1"/>
        <charset val="128"/>
      </rPr>
      <t> </t>
    </r>
    <phoneticPr fontId="19"/>
  </si>
  <si>
    <t>（ふりがな）</t>
    <phoneticPr fontId="4"/>
  </si>
  <si>
    <t>（）</t>
    <phoneticPr fontId="4"/>
  </si>
  <si>
    <t>B　 A 　無</t>
    <rPh sb="6" eb="7">
      <t>ナ</t>
    </rPh>
    <phoneticPr fontId="4"/>
  </si>
  <si>
    <t>男
女</t>
    <rPh sb="0" eb="1">
      <t>オトコ</t>
    </rPh>
    <rPh sb="3" eb="4">
      <t>オンナ</t>
    </rPh>
    <phoneticPr fontId="4"/>
  </si>
  <si>
    <t>中Ｄ　中Ｃ　中Ｂ　中Ａ　大Ｂ　大Ａ</t>
    <phoneticPr fontId="4"/>
  </si>
  <si>
    <t>牡 　牝　 騙</t>
    <phoneticPr fontId="4"/>
  </si>
  <si>
    <t>No</t>
    <phoneticPr fontId="4"/>
  </si>
  <si>
    <t>団体名</t>
    <rPh sb="0" eb="2">
      <t>ダンタイ</t>
    </rPh>
    <rPh sb="2" eb="3">
      <t>メイ</t>
    </rPh>
    <phoneticPr fontId="19"/>
  </si>
  <si>
    <t>課目：</t>
    <rPh sb="0" eb="2">
      <t>カモク</t>
    </rPh>
    <phoneticPr fontId="19"/>
  </si>
  <si>
    <t>,000</t>
    <phoneticPr fontId="19"/>
  </si>
  <si>
    <t>中Ｄ　中Ｃ　中Ｂ　中Ａ　大Ｂ　大Ａ</t>
    <rPh sb="0" eb="1">
      <t>チュウ</t>
    </rPh>
    <rPh sb="3" eb="4">
      <t>チュウ</t>
    </rPh>
    <rPh sb="6" eb="7">
      <t>チュウ</t>
    </rPh>
    <rPh sb="9" eb="10">
      <t>チュウ</t>
    </rPh>
    <rPh sb="12" eb="13">
      <t>ダイ</t>
    </rPh>
    <rPh sb="15" eb="16">
      <t>ダイ</t>
    </rPh>
    <phoneticPr fontId="4"/>
  </si>
  <si>
    <t>ＡＢ無</t>
    <rPh sb="2" eb="3">
      <t>ム</t>
    </rPh>
    <phoneticPr fontId="4"/>
  </si>
  <si>
    <t>第1日目（3/25）</t>
    <rPh sb="0" eb="1">
      <t>ダイ</t>
    </rPh>
    <rPh sb="2" eb="3">
      <t>ニチ</t>
    </rPh>
    <rPh sb="3" eb="4">
      <t>メ</t>
    </rPh>
    <phoneticPr fontId="4"/>
  </si>
  <si>
    <t>馬名</t>
    <phoneticPr fontId="4"/>
  </si>
  <si>
    <t>種目別合計額</t>
    <rPh sb="0" eb="3">
      <t>シュモクベツ</t>
    </rPh>
    <rPh sb="3" eb="5">
      <t>ゴウケイ</t>
    </rPh>
    <rPh sb="5" eb="6">
      <t>ガク</t>
    </rPh>
    <phoneticPr fontId="19"/>
  </si>
  <si>
    <t>―</t>
    <phoneticPr fontId="4"/>
  </si>
  <si>
    <t>※出場する種目の欄に〇印を記入してください。</t>
    <rPh sb="1" eb="3">
      <t>シュツジョウ</t>
    </rPh>
    <rPh sb="5" eb="7">
      <t>シュモク</t>
    </rPh>
    <rPh sb="8" eb="9">
      <t>ラン</t>
    </rPh>
    <rPh sb="11" eb="12">
      <t>ジルシ</t>
    </rPh>
    <rPh sb="13" eb="15">
      <t>キニュウ</t>
    </rPh>
    <phoneticPr fontId="4"/>
  </si>
  <si>
    <t>※1つの競技に同一馬または同一選手が複数回出場する際、順番の希望がございましたら（）内に数字を記入してください。</t>
    <rPh sb="4" eb="6">
      <t>キョウギ</t>
    </rPh>
    <rPh sb="7" eb="9">
      <t>ドウイツ</t>
    </rPh>
    <rPh sb="9" eb="10">
      <t>バ</t>
    </rPh>
    <rPh sb="13" eb="15">
      <t>ドウイツ</t>
    </rPh>
    <rPh sb="15" eb="17">
      <t>センシュ</t>
    </rPh>
    <rPh sb="18" eb="21">
      <t>フクスウカイ</t>
    </rPh>
    <rPh sb="21" eb="23">
      <t>シュツジョウ</t>
    </rPh>
    <rPh sb="25" eb="26">
      <t>サイ</t>
    </rPh>
    <rPh sb="27" eb="29">
      <t>ジュンバン</t>
    </rPh>
    <rPh sb="30" eb="32">
      <t>キボウ</t>
    </rPh>
    <rPh sb="42" eb="43">
      <t>ナイ</t>
    </rPh>
    <rPh sb="44" eb="46">
      <t>スウジ</t>
    </rPh>
    <rPh sb="47" eb="49">
      <t>キニュウ</t>
    </rPh>
    <phoneticPr fontId="4"/>
  </si>
  <si>
    <t>①合計金額</t>
    <rPh sb="1" eb="3">
      <t>ゴウケイ</t>
    </rPh>
    <rPh sb="3" eb="5">
      <t>キンガク</t>
    </rPh>
    <phoneticPr fontId="4"/>
  </si>
  <si>
    <t>,000</t>
    <phoneticPr fontId="4"/>
  </si>
  <si>
    <t>第2日目（3/26）</t>
    <rPh sb="0" eb="1">
      <t>ダイ</t>
    </rPh>
    <rPh sb="2" eb="3">
      <t>ニチ</t>
    </rPh>
    <rPh sb="3" eb="4">
      <t>メ</t>
    </rPh>
    <phoneticPr fontId="4"/>
  </si>
  <si>
    <t>馬場</t>
  </si>
  <si>
    <t>トレ100c</t>
  </si>
  <si>
    <t>ビギナー60c</t>
    <phoneticPr fontId="4"/>
  </si>
  <si>
    <t>②合計金額</t>
    <rPh sb="1" eb="3">
      <t>ゴウケイ</t>
    </rPh>
    <rPh sb="3" eb="5">
      <t>キンガク</t>
    </rPh>
    <phoneticPr fontId="4"/>
  </si>
  <si>
    <t>※エントリーをお申込みの際はこの合計計算書をエントリー申込書・参加人馬登録書と併せてお送り下さい</t>
    <phoneticPr fontId="4"/>
  </si>
  <si>
    <t>月　　　　日　　　　：　　　頃</t>
    <rPh sb="0" eb="1">
      <t>ガツ</t>
    </rPh>
    <rPh sb="5" eb="6">
      <t>ニチ</t>
    </rPh>
    <rPh sb="14" eb="15">
      <t>コロ</t>
    </rPh>
    <phoneticPr fontId="4"/>
  </si>
  <si>
    <t>□ 駐車する</t>
    <rPh sb="2" eb="4">
      <t>チュウシャ</t>
    </rPh>
    <phoneticPr fontId="4"/>
  </si>
  <si>
    <t>□ 駐車しない</t>
    <rPh sb="2" eb="4">
      <t>チュウシャ</t>
    </rPh>
    <phoneticPr fontId="4"/>
  </si>
  <si>
    <t>大型　　　台　／　中型　　　台　／　小型　　　台</t>
    <rPh sb="0" eb="2">
      <t>オオガタ</t>
    </rPh>
    <rPh sb="5" eb="6">
      <t>ダイ</t>
    </rPh>
    <rPh sb="9" eb="11">
      <t>チュウガタ</t>
    </rPh>
    <rPh sb="14" eb="15">
      <t>ダイ</t>
    </rPh>
    <rPh sb="18" eb="20">
      <t>コガタ</t>
    </rPh>
    <rPh sb="23" eb="24">
      <t>ダイ</t>
    </rPh>
    <phoneticPr fontId="4"/>
  </si>
  <si>
    <t>その他連絡事項等ございましたらご記入ください</t>
    <rPh sb="2" eb="3">
      <t>タ</t>
    </rPh>
    <rPh sb="3" eb="5">
      <t>レンラク</t>
    </rPh>
    <rPh sb="5" eb="7">
      <t>ジコウ</t>
    </rPh>
    <rPh sb="7" eb="8">
      <t>トウ</t>
    </rPh>
    <rPh sb="16" eb="18">
      <t>キニュウ</t>
    </rPh>
    <phoneticPr fontId="4"/>
  </si>
  <si>
    <t>E-mail（任意）</t>
    <rPh sb="7" eb="9">
      <t>ニンイ</t>
    </rPh>
    <phoneticPr fontId="4"/>
  </si>
  <si>
    <t>Fax　　　　　/　　　　　E-mail</t>
    <phoneticPr fontId="4"/>
  </si>
  <si>
    <t>大会期間中連絡用Tel（携帯）</t>
    <rPh sb="0" eb="2">
      <t>タイカイ</t>
    </rPh>
    <rPh sb="2" eb="5">
      <t>キカンチュウ</t>
    </rPh>
    <rPh sb="5" eb="8">
      <t>レンラクヨウ</t>
    </rPh>
    <rPh sb="12" eb="14">
      <t>ケイタイ</t>
    </rPh>
    <phoneticPr fontId="4"/>
  </si>
  <si>
    <r>
      <rPr>
        <b/>
        <sz val="12"/>
        <rFont val="Yu Gothic UI"/>
        <family val="3"/>
        <charset val="128"/>
      </rPr>
      <t>大会参加誓約</t>
    </r>
    <r>
      <rPr>
        <sz val="9"/>
        <rFont val="Yu Gothic UI"/>
        <family val="3"/>
        <charset val="128"/>
      </rPr>
      <t>（内容の確認・同意を頂いた上で、下の□にチェックを入れて下さい）</t>
    </r>
    <rPh sb="0" eb="2">
      <t>タイカイ</t>
    </rPh>
    <rPh sb="2" eb="4">
      <t>サンカ</t>
    </rPh>
    <rPh sb="4" eb="6">
      <t>セイヤク</t>
    </rPh>
    <rPh sb="7" eb="9">
      <t>ナイヨウ</t>
    </rPh>
    <rPh sb="10" eb="12">
      <t>カクニン</t>
    </rPh>
    <rPh sb="13" eb="15">
      <t>ドウイ</t>
    </rPh>
    <rPh sb="16" eb="17">
      <t>イタダ</t>
    </rPh>
    <rPh sb="19" eb="20">
      <t>ウエ</t>
    </rPh>
    <rPh sb="22" eb="23">
      <t>シタ</t>
    </rPh>
    <rPh sb="31" eb="32">
      <t>イ</t>
    </rPh>
    <rPh sb="34" eb="35">
      <t>クダ</t>
    </rPh>
    <phoneticPr fontId="4"/>
  </si>
  <si>
    <t xml:space="preserve">出場選手は、本大会に参加するにあたり、選手として、大会の趣旨、ルールを遵守し、スポーツマンシップを発揮して競技し、人馬とも万一事故ありたる時も決して意義は申しません。 </t>
    <phoneticPr fontId="4"/>
  </si>
  <si>
    <t>□ 上記誓約内容に同意致します</t>
    <rPh sb="2" eb="4">
      <t>ジョウキ</t>
    </rPh>
    <rPh sb="4" eb="6">
      <t>セイヤク</t>
    </rPh>
    <rPh sb="6" eb="8">
      <t>ナイヨウ</t>
    </rPh>
    <rPh sb="9" eb="11">
      <t>ドウイ</t>
    </rPh>
    <rPh sb="11" eb="12">
      <t>イタ</t>
    </rPh>
    <phoneticPr fontId="4"/>
  </si>
  <si>
    <t>①エントリー料（3/25）</t>
    <rPh sb="6" eb="7">
      <t>リョウ</t>
    </rPh>
    <phoneticPr fontId="4"/>
  </si>
  <si>
    <t>申込書　全（　　　）枚</t>
    <rPh sb="0" eb="3">
      <t>モウシコミショ</t>
    </rPh>
    <rPh sb="4" eb="5">
      <t>ゼン</t>
    </rPh>
    <rPh sb="10" eb="11">
      <t>マイ</t>
    </rPh>
    <phoneticPr fontId="4"/>
  </si>
  <si>
    <t>\</t>
    <phoneticPr fontId="4"/>
  </si>
  <si>
    <t>②エントリー料（3/26）</t>
    <rPh sb="6" eb="7">
      <t>リョウ</t>
    </rPh>
    <phoneticPr fontId="4"/>
  </si>
  <si>
    <t>馬匹登録料（公認種目出場馬）</t>
    <rPh sb="0" eb="2">
      <t>バヒツ</t>
    </rPh>
    <rPh sb="2" eb="4">
      <t>トウロク</t>
    </rPh>
    <rPh sb="4" eb="5">
      <t>リョウ</t>
    </rPh>
    <rPh sb="6" eb="8">
      <t>コウニン</t>
    </rPh>
    <rPh sb="8" eb="10">
      <t>シュモク</t>
    </rPh>
    <rPh sb="10" eb="12">
      <t>シュツジョウ</t>
    </rPh>
    <rPh sb="12" eb="13">
      <t>バ</t>
    </rPh>
    <phoneticPr fontId="4"/>
  </si>
  <si>
    <t>(　　　)頭＝</t>
    <phoneticPr fontId="4"/>
  </si>
  <si>
    <t>\</t>
  </si>
  <si>
    <t>馬匹登録料（公認種目非出場馬）</t>
    <rPh sb="0" eb="2">
      <t>バヒツ</t>
    </rPh>
    <rPh sb="2" eb="4">
      <t>トウロク</t>
    </rPh>
    <rPh sb="4" eb="5">
      <t>リョウ</t>
    </rPh>
    <rPh sb="10" eb="11">
      <t>ヒ</t>
    </rPh>
    <phoneticPr fontId="4"/>
  </si>
  <si>
    <t>(　　　)個＝</t>
    <rPh sb="5" eb="6">
      <t>コ</t>
    </rPh>
    <phoneticPr fontId="4"/>
  </si>
  <si>
    <t>銀行振込　　　／　　　当日現金持参</t>
    <rPh sb="0" eb="2">
      <t>ギンコウ</t>
    </rPh>
    <rPh sb="2" eb="4">
      <t>フリコミ</t>
    </rPh>
    <rPh sb="11" eb="13">
      <t>トウジツ</t>
    </rPh>
    <rPh sb="13" eb="15">
      <t>ゲンキン</t>
    </rPh>
    <rPh sb="15" eb="17">
      <t>ジサン</t>
    </rPh>
    <phoneticPr fontId="4"/>
  </si>
  <si>
    <t>当日連絡先Tel
連絡先者名</t>
    <rPh sb="0" eb="2">
      <t>トウジツ</t>
    </rPh>
    <rPh sb="2" eb="5">
      <t>レンラクサキ</t>
    </rPh>
    <rPh sb="9" eb="12">
      <t>レンラクサキ</t>
    </rPh>
    <rPh sb="12" eb="13">
      <t>シャ</t>
    </rPh>
    <rPh sb="13" eb="1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</si>
</sst>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  <numFmt numFmtId="183" formatCode="m&quot;月&quot;d&quot;日&quot;\(aaa\)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color theme="10"/>
      <name val="Yu Gothic UI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i/>
      <sz val="11"/>
      <color theme="1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name val="Yu Gothic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9D9D9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0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6" fontId="9" fillId="0" borderId="0" xfId="1" applyFont="1"/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0" xfId="0" applyFont="1"/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 applyProtection="1">
      <alignment horizontal="center" vertical="center" shrinkToFit="1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hidden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 hidden="1"/>
    </xf>
    <xf numFmtId="0" fontId="9" fillId="0" borderId="19" xfId="0" applyFont="1" applyBorder="1" applyAlignment="1" applyProtection="1">
      <alignment horizontal="center" vertical="center" shrinkToFit="1"/>
      <protection locked="0" hidden="1"/>
    </xf>
    <xf numFmtId="0" fontId="9" fillId="0" borderId="18" xfId="0" applyFont="1" applyBorder="1" applyAlignment="1" applyProtection="1">
      <alignment horizontal="center" vertical="center" shrinkToFit="1"/>
      <protection locked="0" hidden="1"/>
    </xf>
    <xf numFmtId="0" fontId="9" fillId="0" borderId="8" xfId="0" applyFont="1" applyBorder="1" applyAlignment="1" applyProtection="1">
      <alignment horizontal="center" vertical="center" shrinkToFit="1"/>
      <protection locked="0" hidden="1"/>
    </xf>
    <xf numFmtId="0" fontId="9" fillId="0" borderId="33" xfId="0" applyFont="1" applyBorder="1" applyAlignment="1" applyProtection="1">
      <alignment horizontal="center" vertical="center" shrinkToFit="1"/>
      <protection locked="0" hidden="1"/>
    </xf>
    <xf numFmtId="0" fontId="5" fillId="2" borderId="55" xfId="0" applyFont="1" applyFill="1" applyBorder="1" applyAlignment="1">
      <alignment horizontal="center" vertical="center" shrinkToFit="1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0" fontId="8" fillId="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61" xfId="0" applyFont="1" applyFill="1" applyBorder="1" applyAlignment="1" applyProtection="1">
      <alignment vertical="center"/>
      <protection hidden="1"/>
    </xf>
    <xf numFmtId="0" fontId="8" fillId="2" borderId="33" xfId="0" applyFont="1" applyFill="1" applyBorder="1" applyAlignment="1" applyProtection="1">
      <alignment vertical="center"/>
      <protection hidden="1"/>
    </xf>
    <xf numFmtId="6" fontId="8" fillId="0" borderId="7" xfId="0" applyNumberFormat="1" applyFont="1" applyBorder="1" applyAlignment="1" applyProtection="1">
      <alignment vertical="center"/>
      <protection hidden="1"/>
    </xf>
    <xf numFmtId="6" fontId="8" fillId="0" borderId="61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locked="0"/>
    </xf>
    <xf numFmtId="177" fontId="8" fillId="0" borderId="39" xfId="0" applyNumberFormat="1" applyFont="1" applyBorder="1" applyAlignment="1" applyProtection="1">
      <alignment horizontal="left" vertical="center"/>
      <protection hidden="1"/>
    </xf>
    <xf numFmtId="182" fontId="8" fillId="0" borderId="26" xfId="1" applyNumberFormat="1" applyFont="1" applyBorder="1" applyAlignment="1" applyProtection="1">
      <alignment horizontal="left" vertical="center"/>
      <protection hidden="1"/>
    </xf>
    <xf numFmtId="182" fontId="8" fillId="0" borderId="62" xfId="1" applyNumberFormat="1" applyFont="1" applyBorder="1" applyAlignment="1" applyProtection="1">
      <alignment horizontal="left" vertical="center"/>
      <protection hidden="1"/>
    </xf>
    <xf numFmtId="0" fontId="8" fillId="2" borderId="39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6" fontId="9" fillId="2" borderId="1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5" xfId="0" applyFont="1" applyBorder="1" applyAlignment="1" applyProtection="1">
      <alignment horizontal="center" vertical="center" shrinkToFit="1"/>
      <protection locked="0" hidden="1"/>
    </xf>
    <xf numFmtId="0" fontId="9" fillId="0" borderId="45" xfId="0" applyFont="1" applyBorder="1" applyAlignment="1" applyProtection="1">
      <alignment horizontal="center" vertical="center" shrinkToFit="1"/>
      <protection locked="0" hidden="1"/>
    </xf>
    <xf numFmtId="0" fontId="9" fillId="0" borderId="34" xfId="0" applyFont="1" applyBorder="1" applyAlignment="1" applyProtection="1">
      <alignment horizontal="center" vertical="center" shrinkToFit="1"/>
      <protection locked="0" hidden="1"/>
    </xf>
    <xf numFmtId="0" fontId="9" fillId="0" borderId="32" xfId="0" applyFont="1" applyBorder="1" applyAlignment="1" applyProtection="1">
      <alignment horizontal="center" vertical="center" shrinkToFit="1"/>
      <protection locked="0" hidden="1"/>
    </xf>
    <xf numFmtId="0" fontId="13" fillId="2" borderId="5" xfId="2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vertical="center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locked="0" hidden="1"/>
    </xf>
    <xf numFmtId="0" fontId="9" fillId="0" borderId="7" xfId="0" applyFont="1" applyBorder="1" applyAlignment="1" applyProtection="1">
      <alignment horizontal="center" vertical="center"/>
      <protection locked="0"/>
    </xf>
    <xf numFmtId="6" fontId="9" fillId="0" borderId="36" xfId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locked="0" hidden="1"/>
    </xf>
    <xf numFmtId="6" fontId="9" fillId="0" borderId="37" xfId="1" applyFont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vertical="center"/>
      <protection hidden="1"/>
    </xf>
    <xf numFmtId="0" fontId="9" fillId="0" borderId="33" xfId="0" applyFont="1" applyBorder="1" applyAlignment="1" applyProtection="1">
      <alignment vertical="center"/>
      <protection locked="0" hidden="1"/>
    </xf>
    <xf numFmtId="6" fontId="9" fillId="0" borderId="35" xfId="1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/>
    </xf>
    <xf numFmtId="6" fontId="9" fillId="0" borderId="46" xfId="1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locked="0" hidden="1"/>
    </xf>
    <xf numFmtId="6" fontId="9" fillId="0" borderId="34" xfId="1" applyFont="1" applyBorder="1" applyAlignment="1" applyProtection="1">
      <alignment vertical="center"/>
      <protection hidden="1"/>
    </xf>
    <xf numFmtId="0" fontId="17" fillId="5" borderId="12" xfId="0" applyFont="1" applyFill="1" applyBorder="1" applyAlignment="1" applyProtection="1">
      <alignment horizontal="center" vertical="center" shrinkToFit="1"/>
      <protection hidden="1"/>
    </xf>
    <xf numFmtId="0" fontId="17" fillId="5" borderId="57" xfId="0" applyFont="1" applyFill="1" applyBorder="1" applyAlignment="1" applyProtection="1">
      <alignment horizontal="center" vertical="center" shrinkToFit="1"/>
      <protection hidden="1"/>
    </xf>
    <xf numFmtId="0" fontId="17" fillId="5" borderId="3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0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8" fillId="6" borderId="26" xfId="3" applyFont="1" applyFill="1" applyBorder="1" applyAlignment="1" applyProtection="1">
      <alignment horizontal="left" vertical="center"/>
      <protection hidden="1"/>
    </xf>
    <xf numFmtId="0" fontId="18" fillId="0" borderId="0" xfId="3" applyFont="1" applyProtection="1">
      <alignment vertical="center"/>
      <protection hidden="1"/>
    </xf>
    <xf numFmtId="0" fontId="18" fillId="6" borderId="26" xfId="3" applyFont="1" applyFill="1" applyBorder="1" applyAlignment="1" applyProtection="1">
      <alignment horizontal="left" vertical="center" shrinkToFit="1"/>
      <protection hidden="1"/>
    </xf>
    <xf numFmtId="0" fontId="18" fillId="7" borderId="7" xfId="3" applyFont="1" applyFill="1" applyBorder="1" applyAlignment="1" applyProtection="1">
      <alignment horizontal="center" vertical="center"/>
      <protection hidden="1"/>
    </xf>
    <xf numFmtId="6" fontId="18" fillId="0" borderId="7" xfId="1" applyFont="1" applyFill="1" applyBorder="1" applyAlignment="1" applyProtection="1">
      <alignment vertical="center"/>
      <protection hidden="1"/>
    </xf>
    <xf numFmtId="0" fontId="18" fillId="0" borderId="3" xfId="3" applyFont="1" applyBorder="1" applyProtection="1">
      <alignment vertical="center"/>
      <protection hidden="1"/>
    </xf>
    <xf numFmtId="0" fontId="18" fillId="0" borderId="3" xfId="3" applyFont="1" applyBorder="1" applyAlignment="1" applyProtection="1">
      <alignment horizontal="center" vertical="center"/>
      <protection hidden="1"/>
    </xf>
    <xf numFmtId="6" fontId="18" fillId="0" borderId="3" xfId="1" applyFont="1" applyBorder="1" applyAlignment="1" applyProtection="1">
      <alignment horizontal="right" vertical="center"/>
      <protection hidden="1"/>
    </xf>
    <xf numFmtId="0" fontId="18" fillId="0" borderId="7" xfId="3" applyFont="1" applyBorder="1" applyProtection="1">
      <alignment vertical="center"/>
      <protection hidden="1"/>
    </xf>
    <xf numFmtId="0" fontId="18" fillId="0" borderId="7" xfId="3" applyFont="1" applyBorder="1" applyAlignment="1" applyProtection="1">
      <alignment horizontal="center" vertical="center"/>
      <protection hidden="1"/>
    </xf>
    <xf numFmtId="6" fontId="18" fillId="0" borderId="7" xfId="1" applyFont="1" applyBorder="1" applyAlignment="1" applyProtection="1">
      <alignment horizontal="right" vertical="center"/>
      <protection hidden="1"/>
    </xf>
    <xf numFmtId="0" fontId="9" fillId="0" borderId="7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hidden="1"/>
    </xf>
    <xf numFmtId="0" fontId="9" fillId="0" borderId="33" xfId="0" applyFont="1" applyBorder="1" applyAlignment="1" applyProtection="1">
      <alignment vertical="center" shrinkToFit="1"/>
      <protection hidden="1"/>
    </xf>
    <xf numFmtId="0" fontId="9" fillId="0" borderId="33" xfId="0" applyFont="1" applyBorder="1" applyAlignment="1" applyProtection="1">
      <alignment vertical="center" shrinkToFit="1"/>
      <protection locked="0" hidden="1"/>
    </xf>
    <xf numFmtId="6" fontId="9" fillId="0" borderId="35" xfId="1" applyFont="1" applyBorder="1" applyAlignment="1" applyProtection="1">
      <alignment vertical="center" shrinkToFi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vertical="center" shrinkToFit="1"/>
      <protection hidden="1"/>
    </xf>
    <xf numFmtId="0" fontId="9" fillId="0" borderId="7" xfId="0" applyFont="1" applyBorder="1" applyAlignment="1" applyProtection="1">
      <alignment vertical="center" shrinkToFit="1"/>
      <protection locked="0" hidden="1"/>
    </xf>
    <xf numFmtId="6" fontId="9" fillId="0" borderId="36" xfId="1" applyFont="1" applyBorder="1" applyAlignment="1" applyProtection="1">
      <alignment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vertical="center" shrinkToFit="1"/>
      <protection hidden="1"/>
    </xf>
    <xf numFmtId="0" fontId="9" fillId="0" borderId="19" xfId="0" applyFont="1" applyBorder="1" applyAlignment="1" applyProtection="1">
      <alignment vertical="center" shrinkToFit="1"/>
      <protection locked="0" hidden="1"/>
    </xf>
    <xf numFmtId="6" fontId="9" fillId="0" borderId="46" xfId="1" applyFont="1" applyBorder="1" applyAlignment="1" applyProtection="1">
      <alignment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vertical="center" shrinkToFit="1"/>
      <protection hidden="1"/>
    </xf>
    <xf numFmtId="0" fontId="9" fillId="0" borderId="18" xfId="0" applyFont="1" applyBorder="1" applyAlignment="1" applyProtection="1">
      <alignment vertical="center" shrinkToFit="1"/>
      <protection locked="0" hidden="1"/>
    </xf>
    <xf numFmtId="6" fontId="9" fillId="0" borderId="34" xfId="1" applyFont="1" applyBorder="1" applyAlignment="1" applyProtection="1">
      <alignment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 applyProtection="1">
      <alignment vertical="center" shrinkToFit="1"/>
      <protection hidden="1"/>
    </xf>
    <xf numFmtId="0" fontId="9" fillId="0" borderId="8" xfId="0" applyFont="1" applyBorder="1" applyAlignment="1" applyProtection="1">
      <alignment vertical="center" shrinkToFit="1"/>
      <protection locked="0" hidden="1"/>
    </xf>
    <xf numFmtId="6" fontId="9" fillId="0" borderId="37" xfId="1" applyFont="1" applyBorder="1" applyAlignment="1" applyProtection="1">
      <alignment vertical="center" shrinkToFit="1"/>
      <protection hidden="1"/>
    </xf>
    <xf numFmtId="0" fontId="5" fillId="2" borderId="15" xfId="0" applyFont="1" applyFill="1" applyBorder="1" applyAlignment="1" applyProtection="1">
      <alignment horizontal="center" vertical="center" shrinkToFit="1"/>
      <protection hidden="1"/>
    </xf>
    <xf numFmtId="0" fontId="5" fillId="2" borderId="32" xfId="0" applyFont="1" applyFill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 applyProtection="1">
      <alignment horizontal="center" vertical="center" shrinkToFit="1"/>
      <protection locked="0" hidden="1"/>
    </xf>
    <xf numFmtId="0" fontId="9" fillId="0" borderId="9" xfId="0" applyFont="1" applyBorder="1" applyAlignment="1" applyProtection="1">
      <alignment horizontal="center" vertical="center" shrinkToFit="1"/>
      <protection locked="0" hidden="1"/>
    </xf>
    <xf numFmtId="0" fontId="9" fillId="0" borderId="36" xfId="0" applyFont="1" applyBorder="1" applyAlignment="1" applyProtection="1">
      <alignment horizontal="center" vertical="center" shrinkToFit="1"/>
      <protection locked="0" hidden="1"/>
    </xf>
    <xf numFmtId="0" fontId="9" fillId="0" borderId="27" xfId="0" applyFont="1" applyBorder="1" applyAlignment="1" applyProtection="1">
      <alignment horizontal="center" vertical="center" shrinkToFit="1"/>
      <protection locked="0" hidden="1"/>
    </xf>
    <xf numFmtId="0" fontId="9" fillId="0" borderId="10" xfId="0" applyFont="1" applyBorder="1" applyAlignment="1" applyProtection="1">
      <alignment horizontal="center" vertical="center" shrinkToFit="1"/>
      <protection locked="0" hidden="1"/>
    </xf>
    <xf numFmtId="0" fontId="9" fillId="0" borderId="37" xfId="0" applyFont="1" applyBorder="1" applyAlignment="1" applyProtection="1">
      <alignment horizontal="center" vertical="center" shrinkToFit="1"/>
      <protection locked="0" hidden="1"/>
    </xf>
    <xf numFmtId="0" fontId="9" fillId="0" borderId="54" xfId="0" applyFont="1" applyBorder="1" applyAlignment="1" applyProtection="1">
      <alignment horizontal="center" vertical="center" shrinkToFit="1"/>
      <protection locked="0" hidden="1"/>
    </xf>
    <xf numFmtId="0" fontId="9" fillId="0" borderId="43" xfId="0" applyFont="1" applyBorder="1" applyAlignment="1" applyProtection="1">
      <alignment horizontal="center" vertical="center" shrinkToFit="1"/>
      <protection locked="0" hidden="1"/>
    </xf>
    <xf numFmtId="0" fontId="9" fillId="0" borderId="56" xfId="0" applyFont="1" applyBorder="1" applyAlignment="1" applyProtection="1">
      <alignment horizontal="center" vertical="center" shrinkToFit="1"/>
      <protection locked="0" hidden="1"/>
    </xf>
    <xf numFmtId="0" fontId="9" fillId="0" borderId="60" xfId="0" applyFont="1" applyBorder="1" applyAlignment="1" applyProtection="1">
      <alignment horizontal="center" vertical="center" shrinkToFit="1"/>
      <protection locked="0" hidden="1"/>
    </xf>
    <xf numFmtId="0" fontId="9" fillId="0" borderId="14" xfId="0" applyFont="1" applyBorder="1" applyAlignment="1" applyProtection="1">
      <alignment horizontal="center" vertical="center" shrinkToFit="1"/>
      <protection locked="0" hidden="1"/>
    </xf>
    <xf numFmtId="0" fontId="9" fillId="0" borderId="46" xfId="0" applyFont="1" applyBorder="1" applyAlignment="1" applyProtection="1">
      <alignment horizontal="center" vertical="center" shrinkToFit="1"/>
      <protection locked="0" hidden="1"/>
    </xf>
    <xf numFmtId="0" fontId="9" fillId="0" borderId="53" xfId="0" applyFont="1" applyBorder="1" applyAlignment="1" applyProtection="1">
      <alignment horizontal="center" vertical="center" shrinkToFit="1"/>
      <protection locked="0" hidden="1"/>
    </xf>
    <xf numFmtId="0" fontId="9" fillId="0" borderId="12" xfId="0" applyFont="1" applyBorder="1" applyAlignment="1" applyProtection="1">
      <alignment horizontal="center" vertical="center" shrinkToFit="1"/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0" fontId="12" fillId="0" borderId="0" xfId="0" applyFont="1" applyAlignment="1">
      <alignment vertical="center"/>
    </xf>
    <xf numFmtId="0" fontId="6" fillId="6" borderId="4" xfId="0" applyFont="1" applyFill="1" applyBorder="1" applyAlignment="1">
      <alignment vertical="center" wrapText="1"/>
    </xf>
    <xf numFmtId="181" fontId="8" fillId="8" borderId="39" xfId="0" applyNumberFormat="1" applyFont="1" applyFill="1" applyBorder="1" applyAlignment="1" applyProtection="1">
      <alignment horizontal="left" vertical="center"/>
      <protection locked="0"/>
    </xf>
    <xf numFmtId="181" fontId="8" fillId="8" borderId="63" xfId="0" applyNumberFormat="1" applyFont="1" applyFill="1" applyBorder="1" applyAlignment="1" applyProtection="1">
      <alignment horizontal="left" vertical="center"/>
      <protection locked="0"/>
    </xf>
    <xf numFmtId="178" fontId="8" fillId="8" borderId="26" xfId="0" applyNumberFormat="1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179" fontId="8" fillId="8" borderId="39" xfId="0" applyNumberFormat="1" applyFont="1" applyFill="1" applyBorder="1" applyAlignment="1" applyProtection="1">
      <alignment horizontal="center" vertical="center"/>
      <protection locked="0"/>
    </xf>
    <xf numFmtId="180" fontId="8" fillId="8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 hidden="1"/>
    </xf>
    <xf numFmtId="0" fontId="17" fillId="5" borderId="49" xfId="0" applyFont="1" applyFill="1" applyBorder="1" applyAlignment="1" applyProtection="1">
      <alignment horizontal="center" vertical="center" shrinkToFit="1"/>
      <protection hidden="1"/>
    </xf>
    <xf numFmtId="0" fontId="17" fillId="5" borderId="20" xfId="0" applyFont="1" applyFill="1" applyBorder="1" applyAlignment="1" applyProtection="1">
      <alignment horizontal="left" vertical="center" shrinkToFit="1"/>
      <protection hidden="1"/>
    </xf>
    <xf numFmtId="0" fontId="17" fillId="5" borderId="50" xfId="0" applyFont="1" applyFill="1" applyBorder="1" applyAlignment="1" applyProtection="1">
      <alignment horizontal="center" vertical="center" shrinkToFit="1"/>
      <protection hidden="1"/>
    </xf>
    <xf numFmtId="0" fontId="17" fillId="5" borderId="50" xfId="0" applyFont="1" applyFill="1" applyBorder="1" applyAlignment="1" applyProtection="1">
      <alignment horizontal="left" vertical="center" shrinkToFit="1"/>
      <protection hidden="1"/>
    </xf>
    <xf numFmtId="0" fontId="17" fillId="5" borderId="4" xfId="0" applyFont="1" applyFill="1" applyBorder="1" applyAlignment="1" applyProtection="1">
      <alignment horizontal="center" vertical="center" shrinkToFit="1"/>
      <protection hidden="1"/>
    </xf>
    <xf numFmtId="176" fontId="17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17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5" borderId="5" xfId="0" applyFont="1" applyFill="1" applyBorder="1" applyAlignment="1" applyProtection="1">
      <alignment horizontal="center" vertical="center" shrinkToFit="1"/>
      <protection hidden="1"/>
    </xf>
    <xf numFmtId="0" fontId="17" fillId="5" borderId="1" xfId="0" applyFont="1" applyFill="1" applyBorder="1" applyAlignment="1" applyProtection="1">
      <alignment vertical="center"/>
      <protection hidden="1"/>
    </xf>
    <xf numFmtId="0" fontId="17" fillId="5" borderId="50" xfId="0" applyFont="1" applyFill="1" applyBorder="1" applyAlignment="1" applyProtection="1">
      <alignment vertical="center"/>
      <protection hidden="1"/>
    </xf>
    <xf numFmtId="0" fontId="17" fillId="5" borderId="50" xfId="0" applyFont="1" applyFill="1" applyBorder="1" applyAlignment="1" applyProtection="1">
      <alignment horizontal="center" vertical="center"/>
      <protection hidden="1"/>
    </xf>
    <xf numFmtId="0" fontId="17" fillId="5" borderId="20" xfId="0" applyFont="1" applyFill="1" applyBorder="1" applyAlignment="1" applyProtection="1">
      <alignment horizontal="center" vertical="center"/>
      <protection hidden="1"/>
    </xf>
    <xf numFmtId="0" fontId="17" fillId="5" borderId="11" xfId="0" applyFont="1" applyFill="1" applyBorder="1" applyAlignment="1" applyProtection="1">
      <alignment horizontal="center" vertical="center" shrinkToFit="1"/>
      <protection hidden="1"/>
    </xf>
    <xf numFmtId="0" fontId="17" fillId="5" borderId="49" xfId="0" applyFont="1" applyFill="1" applyBorder="1" applyAlignment="1" applyProtection="1">
      <alignment horizontal="center" vertical="center"/>
      <protection hidden="1"/>
    </xf>
    <xf numFmtId="6" fontId="17" fillId="5" borderId="11" xfId="1" applyFont="1" applyFill="1" applyBorder="1" applyAlignment="1" applyProtection="1">
      <alignment vertical="center"/>
      <protection hidden="1"/>
    </xf>
    <xf numFmtId="0" fontId="12" fillId="6" borderId="1" xfId="0" applyFont="1" applyFill="1" applyBorder="1" applyAlignment="1">
      <alignment horizontal="left" vertical="center" indent="1"/>
    </xf>
    <xf numFmtId="0" fontId="12" fillId="6" borderId="4" xfId="0" applyFont="1" applyFill="1" applyBorder="1" applyAlignment="1">
      <alignment horizontal="left" vertical="center" indent="1"/>
    </xf>
    <xf numFmtId="0" fontId="7" fillId="6" borderId="4" xfId="0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center" vertical="center" shrinkToFit="1"/>
    </xf>
    <xf numFmtId="176" fontId="17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0" fontId="6" fillId="2" borderId="83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6" fillId="2" borderId="88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 vertical="top"/>
    </xf>
    <xf numFmtId="0" fontId="6" fillId="2" borderId="78" xfId="0" applyFont="1" applyFill="1" applyBorder="1" applyAlignment="1">
      <alignment horizontal="center" vertical="center"/>
    </xf>
    <xf numFmtId="14" fontId="9" fillId="0" borderId="33" xfId="0" applyNumberFormat="1" applyFont="1" applyBorder="1" applyAlignment="1" applyProtection="1">
      <alignment horizontal="center" vertical="center" shrinkToFit="1"/>
      <protection locked="0"/>
    </xf>
    <xf numFmtId="14" fontId="9" fillId="0" borderId="23" xfId="0" applyNumberFormat="1" applyFont="1" applyBorder="1" applyAlignment="1" applyProtection="1">
      <alignment horizontal="center" vertical="center" shrinkToFit="1"/>
      <protection locked="0"/>
    </xf>
    <xf numFmtId="14" fontId="9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7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24" fillId="0" borderId="0" xfId="4" applyFont="1">
      <alignment vertical="center"/>
    </xf>
    <xf numFmtId="183" fontId="25" fillId="9" borderId="7" xfId="4" applyNumberFormat="1" applyFont="1" applyFill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26" xfId="4" applyFont="1" applyBorder="1">
      <alignment vertical="center"/>
    </xf>
    <xf numFmtId="0" fontId="21" fillId="0" borderId="39" xfId="4" applyFont="1" applyBorder="1" applyAlignment="1">
      <alignment vertical="center" shrinkToFit="1"/>
    </xf>
    <xf numFmtId="0" fontId="21" fillId="0" borderId="3" xfId="4" applyFont="1" applyBorder="1">
      <alignment vertical="center"/>
    </xf>
    <xf numFmtId="0" fontId="21" fillId="0" borderId="39" xfId="4" applyFont="1" applyBorder="1">
      <alignment vertical="center"/>
    </xf>
    <xf numFmtId="0" fontId="21" fillId="0" borderId="7" xfId="4" applyFont="1" applyBorder="1" applyAlignment="1">
      <alignment horizontal="justify" vertical="center" shrinkToFit="1"/>
    </xf>
    <xf numFmtId="0" fontId="21" fillId="0" borderId="3" xfId="4" applyFont="1" applyBorder="1" applyAlignment="1">
      <alignment vertical="center" shrinkToFit="1"/>
    </xf>
    <xf numFmtId="0" fontId="21" fillId="0" borderId="7" xfId="4" applyFont="1" applyBorder="1" applyAlignment="1">
      <alignment horizontal="center" vertical="center" shrinkToFit="1"/>
    </xf>
    <xf numFmtId="0" fontId="21" fillId="0" borderId="0" xfId="4" applyFont="1" applyAlignment="1">
      <alignment horizontal="right" vertical="top"/>
    </xf>
    <xf numFmtId="0" fontId="21" fillId="0" borderId="0" xfId="4" applyFont="1" applyAlignment="1">
      <alignment horizontal="left" vertical="top" wrapText="1"/>
    </xf>
    <xf numFmtId="0" fontId="21" fillId="0" borderId="0" xfId="4" applyFont="1" applyAlignment="1">
      <alignment vertical="top"/>
    </xf>
    <xf numFmtId="0" fontId="21" fillId="0" borderId="0" xfId="4" applyFont="1" applyAlignment="1">
      <alignment horizontal="left" vertical="center" wrapText="1"/>
    </xf>
    <xf numFmtId="0" fontId="21" fillId="0" borderId="7" xfId="4" applyFont="1" applyBorder="1" applyAlignment="1">
      <alignment horizontal="center" vertical="center"/>
    </xf>
    <xf numFmtId="6" fontId="21" fillId="0" borderId="7" xfId="5" applyFont="1" applyBorder="1" applyAlignment="1">
      <alignment horizontal="center" vertical="center" wrapText="1"/>
    </xf>
    <xf numFmtId="0" fontId="22" fillId="0" borderId="0" xfId="4" applyFont="1" applyAlignment="1">
      <alignment horizontal="right" vertical="top"/>
    </xf>
    <xf numFmtId="0" fontId="22" fillId="0" borderId="0" xfId="4" applyFont="1" applyAlignment="1">
      <alignment horizontal="left" vertical="center" wrapText="1"/>
    </xf>
    <xf numFmtId="0" fontId="22" fillId="0" borderId="0" xfId="4" applyFont="1">
      <alignment vertical="center"/>
    </xf>
    <xf numFmtId="6" fontId="21" fillId="0" borderId="7" xfId="1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183" fontId="25" fillId="9" borderId="26" xfId="4" applyNumberFormat="1" applyFont="1" applyFill="1" applyBorder="1" applyAlignment="1">
      <alignment horizontal="center" vertical="center" wrapText="1"/>
    </xf>
    <xf numFmtId="183" fontId="25" fillId="9" borderId="39" xfId="4" applyNumberFormat="1" applyFont="1" applyFill="1" applyBorder="1" applyAlignment="1">
      <alignment horizontal="center" vertical="center" wrapText="1"/>
    </xf>
    <xf numFmtId="183" fontId="25" fillId="9" borderId="3" xfId="4" applyNumberFormat="1" applyFont="1" applyFill="1" applyBorder="1" applyAlignment="1">
      <alignment horizontal="center" vertical="center" wrapText="1"/>
    </xf>
    <xf numFmtId="183" fontId="25" fillId="9" borderId="7" xfId="4" applyNumberFormat="1" applyFont="1" applyFill="1" applyBorder="1" applyAlignment="1">
      <alignment horizontal="center" vertical="center" shrinkToFit="1"/>
    </xf>
    <xf numFmtId="183" fontId="25" fillId="9" borderId="26" xfId="4" applyNumberFormat="1" applyFont="1" applyFill="1" applyBorder="1" applyAlignment="1">
      <alignment horizontal="center" vertical="center" shrinkToFit="1"/>
    </xf>
    <xf numFmtId="183" fontId="25" fillId="9" borderId="39" xfId="4" applyNumberFormat="1" applyFont="1" applyFill="1" applyBorder="1" applyAlignment="1">
      <alignment horizontal="center" vertical="center" shrinkToFit="1"/>
    </xf>
    <xf numFmtId="183" fontId="21" fillId="0" borderId="59" xfId="4" applyNumberFormat="1" applyFont="1" applyBorder="1" applyAlignment="1">
      <alignment horizontal="center" vertical="center" wrapText="1"/>
    </xf>
    <xf numFmtId="183" fontId="21" fillId="0" borderId="67" xfId="4" applyNumberFormat="1" applyFont="1" applyBorder="1" applyAlignment="1">
      <alignment horizontal="center" vertical="center" wrapText="1"/>
    </xf>
    <xf numFmtId="183" fontId="21" fillId="0" borderId="48" xfId="4" applyNumberFormat="1" applyFont="1" applyBorder="1" applyAlignment="1">
      <alignment horizontal="center" vertical="center" wrapText="1"/>
    </xf>
    <xf numFmtId="183" fontId="21" fillId="0" borderId="92" xfId="4" applyNumberFormat="1" applyFont="1" applyBorder="1" applyAlignment="1">
      <alignment horizontal="center" vertical="center" wrapText="1"/>
    </xf>
    <xf numFmtId="183" fontId="21" fillId="0" borderId="23" xfId="4" applyNumberFormat="1" applyFont="1" applyBorder="1" applyAlignment="1">
      <alignment horizontal="center" vertical="center" wrapText="1"/>
    </xf>
    <xf numFmtId="183" fontId="21" fillId="0" borderId="47" xfId="4" applyNumberFormat="1" applyFont="1" applyBorder="1" applyAlignment="1">
      <alignment horizontal="center" vertical="center" wrapText="1"/>
    </xf>
    <xf numFmtId="6" fontId="21" fillId="0" borderId="7" xfId="5" applyFont="1" applyBorder="1" applyAlignment="1">
      <alignment horizontal="center" vertical="center" shrinkToFit="1"/>
    </xf>
    <xf numFmtId="0" fontId="21" fillId="0" borderId="26" xfId="4" applyFont="1" applyBorder="1" applyAlignment="1">
      <alignment horizontal="left" vertical="center" shrinkToFit="1"/>
    </xf>
    <xf numFmtId="0" fontId="21" fillId="0" borderId="39" xfId="4" applyFont="1" applyBorder="1" applyAlignment="1">
      <alignment horizontal="left" vertical="center" shrinkToFit="1"/>
    </xf>
    <xf numFmtId="0" fontId="21" fillId="0" borderId="0" xfId="4" applyFont="1" applyAlignment="1">
      <alignment horizontal="left" vertical="top"/>
    </xf>
    <xf numFmtId="0" fontId="21" fillId="0" borderId="0" xfId="4" applyFont="1" applyAlignment="1">
      <alignment horizontal="left" vertical="top" wrapText="1"/>
    </xf>
    <xf numFmtId="0" fontId="21" fillId="0" borderId="0" xfId="4" applyFont="1" applyAlignment="1">
      <alignment horizontal="left" vertical="center" wrapText="1"/>
    </xf>
    <xf numFmtId="0" fontId="21" fillId="0" borderId="26" xfId="4" applyFont="1" applyBorder="1" applyAlignment="1">
      <alignment horizontal="center" vertical="center"/>
    </xf>
    <xf numFmtId="0" fontId="21" fillId="0" borderId="39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6" fontId="21" fillId="0" borderId="7" xfId="5" applyFont="1" applyBorder="1" applyAlignment="1">
      <alignment horizontal="center" vertical="center"/>
    </xf>
    <xf numFmtId="0" fontId="22" fillId="0" borderId="0" xfId="4" applyFont="1" applyAlignment="1">
      <alignment horizontal="left" vertical="center" wrapText="1"/>
    </xf>
    <xf numFmtId="0" fontId="26" fillId="0" borderId="0" xfId="4" applyFont="1" applyAlignment="1">
      <alignment horizontal="left" vertical="top" wrapText="1"/>
    </xf>
    <xf numFmtId="0" fontId="27" fillId="0" borderId="0" xfId="4" applyFont="1" applyAlignment="1">
      <alignment horizontal="left" vertical="top" wrapText="1"/>
    </xf>
    <xf numFmtId="0" fontId="22" fillId="0" borderId="0" xfId="4" applyFont="1" applyAlignment="1">
      <alignment horizontal="left" vertical="top" wrapText="1"/>
    </xf>
    <xf numFmtId="0" fontId="21" fillId="0" borderId="0" xfId="4" applyFont="1" applyAlignment="1">
      <alignment horizontal="left" vertical="center"/>
    </xf>
    <xf numFmtId="0" fontId="18" fillId="0" borderId="26" xfId="3" applyFont="1" applyBorder="1" applyAlignment="1" applyProtection="1">
      <alignment horizontal="left" vertical="center" wrapText="1"/>
      <protection hidden="1"/>
    </xf>
    <xf numFmtId="0" fontId="18" fillId="0" borderId="3" xfId="3" applyFont="1" applyBorder="1" applyAlignment="1" applyProtection="1">
      <alignment horizontal="left" vertical="center" wrapText="1"/>
      <protection hidden="1"/>
    </xf>
    <xf numFmtId="0" fontId="18" fillId="0" borderId="39" xfId="3" applyFont="1" applyBorder="1" applyAlignment="1" applyProtection="1">
      <alignment horizontal="left" vertical="center" wrapText="1"/>
      <protection hidden="1"/>
    </xf>
    <xf numFmtId="0" fontId="18" fillId="0" borderId="23" xfId="3" applyFont="1" applyBorder="1" applyAlignment="1" applyProtection="1">
      <alignment horizontal="left" vertical="center"/>
      <protection hidden="1"/>
    </xf>
    <xf numFmtId="0" fontId="18" fillId="0" borderId="2" xfId="3" applyFont="1" applyBorder="1" applyAlignment="1" applyProtection="1">
      <alignment horizontal="left" vertical="center"/>
      <protection hidden="1"/>
    </xf>
    <xf numFmtId="0" fontId="18" fillId="0" borderId="47" xfId="3" applyFont="1" applyBorder="1" applyAlignment="1" applyProtection="1">
      <alignment horizontal="left" vertical="center"/>
      <protection hidden="1"/>
    </xf>
    <xf numFmtId="0" fontId="18" fillId="7" borderId="26" xfId="3" applyFont="1" applyFill="1" applyBorder="1" applyAlignment="1" applyProtection="1">
      <alignment horizontal="center" vertical="center"/>
      <protection hidden="1"/>
    </xf>
    <xf numFmtId="0" fontId="18" fillId="7" borderId="39" xfId="3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 applyProtection="1">
      <alignment horizontal="center" vertical="center" shrinkToFit="1"/>
      <protection hidden="1"/>
    </xf>
    <xf numFmtId="0" fontId="5" fillId="2" borderId="17" xfId="0" applyFont="1" applyFill="1" applyBorder="1" applyAlignment="1" applyProtection="1">
      <alignment horizontal="center" vertical="center" shrinkToFit="1"/>
      <protection hidden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 applyProtection="1">
      <alignment horizontal="center" vertical="center" shrinkToFit="1"/>
      <protection hidden="1"/>
    </xf>
    <xf numFmtId="0" fontId="5" fillId="2" borderId="13" xfId="0" applyFont="1" applyFill="1" applyBorder="1" applyAlignment="1" applyProtection="1">
      <alignment horizontal="center" vertical="center" shrinkToFit="1"/>
      <protection hidden="1"/>
    </xf>
    <xf numFmtId="0" fontId="5" fillId="2" borderId="21" xfId="0" applyFont="1" applyFill="1" applyBorder="1" applyAlignment="1" applyProtection="1">
      <alignment horizontal="center" vertical="center" shrinkToFit="1"/>
      <protection hidden="1"/>
    </xf>
    <xf numFmtId="0" fontId="5" fillId="2" borderId="52" xfId="0" applyFont="1" applyFill="1" applyBorder="1" applyAlignment="1" applyProtection="1">
      <alignment horizontal="center" vertical="center" shrinkToFit="1"/>
      <protection hidden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3" xfId="0" applyFont="1" applyFill="1" applyBorder="1" applyAlignment="1" applyProtection="1">
      <alignment horizontal="left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 hidden="1"/>
    </xf>
    <xf numFmtId="0" fontId="15" fillId="0" borderId="6" xfId="2" applyFont="1" applyFill="1" applyBorder="1" applyAlignment="1" applyProtection="1">
      <alignment horizontal="center" vertical="center"/>
      <protection locked="0" hidden="1"/>
    </xf>
    <xf numFmtId="0" fontId="8" fillId="8" borderId="26" xfId="0" applyFont="1" applyFill="1" applyBorder="1" applyAlignment="1" applyProtection="1">
      <alignment horizontal="left" vertical="center"/>
      <protection locked="0"/>
    </xf>
    <xf numFmtId="0" fontId="8" fillId="8" borderId="3" xfId="0" applyFont="1" applyFill="1" applyBorder="1" applyAlignment="1" applyProtection="1">
      <alignment horizontal="left" vertical="center"/>
      <protection locked="0"/>
    </xf>
    <xf numFmtId="0" fontId="8" fillId="8" borderId="39" xfId="0" applyFont="1" applyFill="1" applyBorder="1" applyAlignment="1" applyProtection="1">
      <alignment horizontal="left" vertical="center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39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8" fillId="8" borderId="26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39" xfId="0" applyFont="1" applyFill="1" applyBorder="1" applyAlignment="1">
      <alignment horizontal="left" vertical="center"/>
    </xf>
    <xf numFmtId="6" fontId="12" fillId="0" borderId="64" xfId="0" applyNumberFormat="1" applyFont="1" applyBorder="1" applyAlignment="1" applyProtection="1">
      <alignment horizontal="right" vertical="center"/>
      <protection hidden="1"/>
    </xf>
    <xf numFmtId="6" fontId="12" fillId="0" borderId="66" xfId="0" applyNumberFormat="1" applyFont="1" applyBorder="1" applyAlignment="1" applyProtection="1">
      <alignment horizontal="right" vertical="center"/>
      <protection hidden="1"/>
    </xf>
    <xf numFmtId="6" fontId="12" fillId="0" borderId="65" xfId="0" applyNumberFormat="1" applyFont="1" applyBorder="1" applyAlignment="1" applyProtection="1">
      <alignment horizontal="right" vertical="center"/>
      <protection hidden="1"/>
    </xf>
    <xf numFmtId="0" fontId="5" fillId="0" borderId="2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47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left"/>
    </xf>
    <xf numFmtId="0" fontId="6" fillId="2" borderId="84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6" fillId="2" borderId="83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6" fillId="2" borderId="93" xfId="0" applyFont="1" applyFill="1" applyBorder="1" applyAlignment="1">
      <alignment horizontal="center"/>
    </xf>
    <xf numFmtId="0" fontId="6" fillId="2" borderId="94" xfId="0" applyFont="1" applyFill="1" applyBorder="1" applyAlignment="1">
      <alignment horizontal="center" vertical="top"/>
    </xf>
    <xf numFmtId="0" fontId="6" fillId="2" borderId="89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distributed" vertical="top"/>
    </xf>
    <xf numFmtId="0" fontId="8" fillId="0" borderId="98" xfId="0" applyFont="1" applyBorder="1"/>
    <xf numFmtId="0" fontId="8" fillId="0" borderId="94" xfId="0" applyFont="1" applyBorder="1"/>
    <xf numFmtId="0" fontId="8" fillId="0" borderId="99" xfId="0" applyFont="1" applyBorder="1"/>
    <xf numFmtId="0" fontId="8" fillId="0" borderId="100" xfId="0" applyFont="1" applyBorder="1"/>
    <xf numFmtId="0" fontId="8" fillId="0" borderId="103" xfId="0" applyFont="1" applyBorder="1"/>
    <xf numFmtId="0" fontId="7" fillId="0" borderId="75" xfId="0" applyFont="1" applyBorder="1" applyAlignment="1">
      <alignment horizontal="center" vertical="center" shrinkToFit="1"/>
    </xf>
    <xf numFmtId="0" fontId="7" fillId="0" borderId="75" xfId="0" applyFont="1" applyBorder="1"/>
    <xf numFmtId="0" fontId="7" fillId="0" borderId="9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indent="1"/>
    </xf>
    <xf numFmtId="0" fontId="12" fillId="6" borderId="4" xfId="0" applyFont="1" applyFill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8" fillId="0" borderId="73" xfId="0" applyFont="1" applyBorder="1"/>
    <xf numFmtId="0" fontId="8" fillId="6" borderId="4" xfId="0" applyFont="1" applyFill="1" applyBorder="1"/>
    <xf numFmtId="0" fontId="8" fillId="6" borderId="6" xfId="0" applyFont="1" applyFill="1" applyBorder="1"/>
    <xf numFmtId="0" fontId="5" fillId="0" borderId="97" xfId="0" applyFont="1" applyBorder="1" applyAlignment="1">
      <alignment horizontal="distributed" vertical="top"/>
    </xf>
    <xf numFmtId="0" fontId="8" fillId="0" borderId="98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/>
    </xf>
    <xf numFmtId="0" fontId="5" fillId="0" borderId="94" xfId="0" applyFont="1" applyBorder="1" applyAlignment="1">
      <alignment horizontal="distributed" vertical="top"/>
    </xf>
    <xf numFmtId="0" fontId="7" fillId="0" borderId="78" xfId="0" applyFont="1" applyBorder="1" applyAlignment="1">
      <alignment horizontal="distributed" vertical="center" justifyLastLine="1"/>
    </xf>
    <xf numFmtId="0" fontId="8" fillId="0" borderId="99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distributed" vertical="top"/>
    </xf>
    <xf numFmtId="0" fontId="7" fillId="0" borderId="101" xfId="0" applyFont="1" applyBorder="1" applyAlignment="1">
      <alignment horizontal="distributed" vertical="center" justifyLastLine="1"/>
    </xf>
    <xf numFmtId="0" fontId="8" fillId="0" borderId="103" xfId="0" applyFont="1" applyBorder="1" applyAlignment="1">
      <alignment horizontal="center"/>
    </xf>
    <xf numFmtId="0" fontId="28" fillId="0" borderId="0" xfId="8" applyFont="1">
      <alignment vertical="center"/>
    </xf>
    <xf numFmtId="0" fontId="29" fillId="0" borderId="0" xfId="8" applyFont="1">
      <alignment vertical="center"/>
    </xf>
    <xf numFmtId="0" fontId="29" fillId="0" borderId="2" xfId="8" applyFont="1" applyBorder="1">
      <alignment vertical="center"/>
    </xf>
    <xf numFmtId="0" fontId="29" fillId="0" borderId="118" xfId="8" applyFont="1" applyBorder="1" applyAlignment="1">
      <alignment horizontal="center" vertical="center"/>
    </xf>
    <xf numFmtId="0" fontId="29" fillId="0" borderId="119" xfId="8" applyFont="1" applyBorder="1" applyAlignment="1">
      <alignment horizontal="center" vertical="center"/>
    </xf>
    <xf numFmtId="0" fontId="29" fillId="0" borderId="120" xfId="8" applyFont="1" applyBorder="1" applyAlignment="1">
      <alignment horizontal="center" vertical="center"/>
    </xf>
    <xf numFmtId="0" fontId="31" fillId="0" borderId="126" xfId="8" applyFont="1" applyBorder="1" applyAlignment="1">
      <alignment horizontal="center" vertical="center"/>
    </xf>
    <xf numFmtId="0" fontId="31" fillId="0" borderId="18" xfId="8" applyFont="1" applyBorder="1" applyAlignment="1">
      <alignment horizontal="center" vertical="center"/>
    </xf>
    <xf numFmtId="0" fontId="31" fillId="0" borderId="31" xfId="8" applyFont="1" applyBorder="1" applyAlignment="1">
      <alignment horizontal="center" vertical="center"/>
    </xf>
    <xf numFmtId="0" fontId="31" fillId="0" borderId="70" xfId="8" applyFont="1" applyBorder="1" applyAlignment="1">
      <alignment horizontal="center" vertical="center"/>
    </xf>
    <xf numFmtId="0" fontId="31" fillId="0" borderId="13" xfId="8" applyFont="1" applyBorder="1" applyAlignment="1">
      <alignment horizontal="center" vertical="center"/>
    </xf>
    <xf numFmtId="0" fontId="29" fillId="0" borderId="55" xfId="8" applyFont="1" applyBorder="1" applyAlignment="1">
      <alignment horizontal="center" vertical="center"/>
    </xf>
    <xf numFmtId="0" fontId="29" fillId="0" borderId="73" xfId="8" applyFont="1" applyBorder="1" applyAlignment="1">
      <alignment horizontal="center" vertical="center"/>
    </xf>
    <xf numFmtId="0" fontId="29" fillId="0" borderId="124" xfId="8" applyFont="1" applyBorder="1" applyAlignment="1">
      <alignment horizontal="center" vertical="center"/>
    </xf>
    <xf numFmtId="0" fontId="34" fillId="0" borderId="122" xfId="8" applyFont="1" applyBorder="1" applyAlignment="1">
      <alignment horizontal="center" vertical="center" shrinkToFit="1"/>
    </xf>
    <xf numFmtId="0" fontId="34" fillId="0" borderId="121" xfId="8" applyFont="1" applyBorder="1" applyAlignment="1">
      <alignment horizontal="center" vertical="center" shrinkToFit="1"/>
    </xf>
    <xf numFmtId="0" fontId="34" fillId="0" borderId="8" xfId="8" applyFont="1" applyBorder="1" applyAlignment="1">
      <alignment horizontal="center" vertical="center" shrinkToFit="1"/>
    </xf>
    <xf numFmtId="0" fontId="34" fillId="0" borderId="28" xfId="8" applyFont="1" applyBorder="1" applyAlignment="1">
      <alignment horizontal="center" vertical="center" shrinkToFit="1"/>
    </xf>
    <xf numFmtId="0" fontId="34" fillId="0" borderId="123" xfId="8" applyFont="1" applyBorder="1" applyAlignment="1">
      <alignment horizontal="center" vertical="center" shrinkToFit="1"/>
    </xf>
    <xf numFmtId="0" fontId="29" fillId="0" borderId="44" xfId="8" applyFont="1" applyBorder="1" applyAlignment="1">
      <alignment horizontal="center" vertical="center"/>
    </xf>
    <xf numFmtId="0" fontId="30" fillId="0" borderId="42" xfId="8" applyFont="1" applyBorder="1" applyAlignment="1">
      <alignment horizontal="center" vertical="center"/>
    </xf>
    <xf numFmtId="0" fontId="30" fillId="0" borderId="38" xfId="8" applyFont="1" applyBorder="1" applyAlignment="1">
      <alignment horizontal="center" vertical="center"/>
    </xf>
    <xf numFmtId="0" fontId="30" fillId="0" borderId="120" xfId="8" applyFont="1" applyBorder="1" applyAlignment="1">
      <alignment horizontal="center" vertical="center"/>
    </xf>
    <xf numFmtId="6" fontId="32" fillId="0" borderId="127" xfId="1" applyFont="1" applyBorder="1" applyAlignment="1">
      <alignment horizontal="center" vertical="center" shrinkToFit="1"/>
    </xf>
    <xf numFmtId="6" fontId="32" fillId="0" borderId="119" xfId="1" applyFont="1" applyBorder="1" applyAlignment="1">
      <alignment horizontal="center" vertical="center" shrinkToFit="1"/>
    </xf>
    <xf numFmtId="6" fontId="32" fillId="0" borderId="38" xfId="1" applyFont="1" applyBorder="1" applyAlignment="1">
      <alignment horizontal="center" vertical="center" shrinkToFit="1"/>
    </xf>
    <xf numFmtId="6" fontId="32" fillId="0" borderId="40" xfId="1" applyFont="1" applyBorder="1" applyAlignment="1">
      <alignment horizontal="center" vertical="center" shrinkToFit="1"/>
    </xf>
    <xf numFmtId="6" fontId="32" fillId="0" borderId="128" xfId="1" applyFont="1" applyBorder="1" applyAlignment="1">
      <alignment horizontal="center" vertical="center" shrinkToFit="1"/>
    </xf>
    <xf numFmtId="6" fontId="32" fillId="0" borderId="120" xfId="1" applyFont="1" applyBorder="1" applyAlignment="1">
      <alignment horizontal="center" vertical="center" shrinkToFit="1"/>
    </xf>
    <xf numFmtId="0" fontId="29" fillId="0" borderId="15" xfId="8" applyFont="1" applyBorder="1" applyAlignment="1">
      <alignment horizontal="center" vertical="center"/>
    </xf>
    <xf numFmtId="0" fontId="30" fillId="0" borderId="17" xfId="8" applyFont="1" applyBorder="1" applyAlignment="1">
      <alignment horizontal="center" vertical="center"/>
    </xf>
    <xf numFmtId="0" fontId="30" fillId="0" borderId="30" xfId="8" applyFont="1" applyBorder="1" applyAlignment="1">
      <alignment horizontal="center" vertical="center"/>
    </xf>
    <xf numFmtId="0" fontId="30" fillId="0" borderId="124" xfId="8" applyFont="1" applyBorder="1" applyAlignment="1">
      <alignment horizontal="center" vertical="center"/>
    </xf>
    <xf numFmtId="6" fontId="32" fillId="0" borderId="129" xfId="1" applyFont="1" applyBorder="1" applyAlignment="1">
      <alignment horizontal="center" vertical="center" shrinkToFit="1"/>
    </xf>
    <xf numFmtId="6" fontId="32" fillId="0" borderId="0" xfId="1" applyFont="1" applyBorder="1" applyAlignment="1">
      <alignment horizontal="center" vertical="center" shrinkToFit="1"/>
    </xf>
    <xf numFmtId="6" fontId="32" fillId="0" borderId="48" xfId="1" applyFont="1" applyBorder="1" applyAlignment="1">
      <alignment horizontal="center" vertical="center" shrinkToFit="1"/>
    </xf>
    <xf numFmtId="6" fontId="32" fillId="0" borderId="92" xfId="1" applyFont="1" applyBorder="1" applyAlignment="1">
      <alignment horizontal="center" vertical="center" shrinkToFit="1"/>
    </xf>
    <xf numFmtId="6" fontId="32" fillId="0" borderId="130" xfId="1" applyFont="1" applyBorder="1" applyAlignment="1">
      <alignment horizontal="center" vertical="center" shrinkToFit="1"/>
    </xf>
    <xf numFmtId="6" fontId="32" fillId="0" borderId="104" xfId="1" applyFont="1" applyBorder="1" applyAlignment="1">
      <alignment horizontal="center" vertical="center" shrinkToFit="1"/>
    </xf>
    <xf numFmtId="0" fontId="33" fillId="0" borderId="12" xfId="8" applyFont="1" applyBorder="1" applyAlignment="1">
      <alignment horizontal="center" vertical="center"/>
    </xf>
    <xf numFmtId="0" fontId="29" fillId="0" borderId="119" xfId="8" applyFont="1" applyBorder="1" applyAlignment="1">
      <alignment horizontal="center" vertical="center"/>
    </xf>
    <xf numFmtId="0" fontId="29" fillId="0" borderId="18" xfId="8" applyFont="1" applyBorder="1" applyAlignment="1">
      <alignment horizontal="center" vertical="center"/>
    </xf>
    <xf numFmtId="0" fontId="29" fillId="0" borderId="34" xfId="8" applyFont="1" applyBorder="1" applyAlignment="1">
      <alignment horizontal="center" vertical="center"/>
    </xf>
    <xf numFmtId="0" fontId="29" fillId="0" borderId="131" xfId="8" applyFont="1" applyBorder="1" applyAlignment="1">
      <alignment vertical="center" shrinkToFit="1"/>
    </xf>
    <xf numFmtId="0" fontId="29" fillId="0" borderId="111" xfId="8" applyFont="1" applyBorder="1" applyAlignment="1">
      <alignment vertical="center" shrinkToFit="1"/>
    </xf>
    <xf numFmtId="0" fontId="33" fillId="0" borderId="38" xfId="8" applyFont="1" applyBorder="1" applyAlignment="1">
      <alignment horizontal="distributed" shrinkToFit="1"/>
    </xf>
    <xf numFmtId="0" fontId="33" fillId="0" borderId="40" xfId="8" applyFont="1" applyBorder="1" applyAlignment="1">
      <alignment horizontal="distributed" shrinkToFit="1"/>
    </xf>
    <xf numFmtId="0" fontId="29" fillId="0" borderId="38" xfId="8" applyFont="1" applyBorder="1" applyAlignment="1">
      <alignment horizontal="center" vertical="center" shrinkToFit="1"/>
    </xf>
    <xf numFmtId="0" fontId="29" fillId="0" borderId="40" xfId="8" applyFont="1" applyBorder="1" applyAlignment="1">
      <alignment horizontal="center" vertical="center" shrinkToFit="1"/>
    </xf>
    <xf numFmtId="0" fontId="29" fillId="0" borderId="128" xfId="8" applyFont="1" applyBorder="1" applyAlignment="1">
      <alignment vertical="center" shrinkToFit="1"/>
    </xf>
    <xf numFmtId="0" fontId="29" fillId="0" borderId="132" xfId="8" applyFont="1" applyBorder="1" applyAlignment="1">
      <alignment vertical="center" shrinkToFit="1"/>
    </xf>
    <xf numFmtId="0" fontId="29" fillId="0" borderId="133" xfId="8" applyFont="1" applyBorder="1" applyAlignment="1">
      <alignment vertical="center" shrinkToFit="1"/>
    </xf>
    <xf numFmtId="0" fontId="29" fillId="0" borderId="134" xfId="8" applyFont="1" applyBorder="1" applyAlignment="1">
      <alignment vertical="center" shrinkToFit="1"/>
    </xf>
    <xf numFmtId="0" fontId="33" fillId="0" borderId="9" xfId="8" applyFont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29" fillId="0" borderId="7" xfId="8" applyFont="1" applyBorder="1" applyAlignment="1">
      <alignment horizontal="center" vertical="center"/>
    </xf>
    <xf numFmtId="0" fontId="29" fillId="0" borderId="36" xfId="8" applyFont="1" applyBorder="1" applyAlignment="1">
      <alignment horizontal="center" vertical="center"/>
    </xf>
    <xf numFmtId="0" fontId="32" fillId="0" borderId="2" xfId="8" applyFont="1" applyBorder="1" applyAlignment="1">
      <alignment horizontal="left" vertical="top" shrinkToFit="1"/>
    </xf>
    <xf numFmtId="0" fontId="32" fillId="0" borderId="47" xfId="8" applyFont="1" applyBorder="1" applyAlignment="1">
      <alignment horizontal="left" vertical="top" shrinkToFit="1"/>
    </xf>
    <xf numFmtId="0" fontId="33" fillId="0" borderId="23" xfId="8" applyFont="1" applyBorder="1" applyAlignment="1">
      <alignment horizontal="distributed" shrinkToFit="1"/>
    </xf>
    <xf numFmtId="0" fontId="33" fillId="0" borderId="47" xfId="8" applyFont="1" applyBorder="1" applyAlignment="1">
      <alignment horizontal="distributed" shrinkToFit="1"/>
    </xf>
    <xf numFmtId="0" fontId="29" fillId="0" borderId="23" xfId="8" applyFont="1" applyBorder="1" applyAlignment="1">
      <alignment horizontal="center" vertical="center" shrinkToFit="1"/>
    </xf>
    <xf numFmtId="0" fontId="29" fillId="0" borderId="47" xfId="8" applyFont="1" applyBorder="1" applyAlignment="1">
      <alignment horizontal="center" vertical="center" shrinkToFit="1"/>
    </xf>
    <xf numFmtId="0" fontId="33" fillId="0" borderId="112" xfId="8" applyFont="1" applyBorder="1" applyAlignment="1">
      <alignment horizontal="distributed" shrinkToFit="1"/>
    </xf>
    <xf numFmtId="0" fontId="33" fillId="0" borderId="113" xfId="8" applyFont="1" applyBorder="1" applyAlignment="1">
      <alignment horizontal="distributed" shrinkToFit="1"/>
    </xf>
    <xf numFmtId="0" fontId="33" fillId="0" borderId="135" xfId="8" applyFont="1" applyBorder="1" applyAlignment="1">
      <alignment horizontal="distributed" shrinkToFit="1"/>
    </xf>
    <xf numFmtId="0" fontId="33" fillId="0" borderId="114" xfId="8" applyFont="1" applyBorder="1" applyAlignment="1">
      <alignment horizontal="distributed" shrinkToFit="1"/>
    </xf>
    <xf numFmtId="0" fontId="29" fillId="0" borderId="24" xfId="8" applyFont="1" applyBorder="1" applyAlignment="1">
      <alignment horizontal="center" vertical="center"/>
    </xf>
    <xf numFmtId="0" fontId="29" fillId="0" borderId="136" xfId="8" applyFont="1" applyBorder="1" applyAlignment="1">
      <alignment vertical="center" shrinkToFit="1"/>
    </xf>
    <xf numFmtId="0" fontId="29" fillId="0" borderId="137" xfId="8" applyFont="1" applyBorder="1" applyAlignment="1">
      <alignment vertical="center" shrinkToFit="1"/>
    </xf>
    <xf numFmtId="0" fontId="33" fillId="0" borderId="59" xfId="8" applyFont="1" applyBorder="1" applyAlignment="1">
      <alignment horizontal="distributed" shrinkToFit="1"/>
    </xf>
    <xf numFmtId="0" fontId="33" fillId="0" borderId="67" xfId="8" applyFont="1" applyBorder="1" applyAlignment="1">
      <alignment horizontal="distributed" shrinkToFit="1"/>
    </xf>
    <xf numFmtId="0" fontId="29" fillId="0" borderId="59" xfId="8" applyFont="1" applyBorder="1" applyAlignment="1">
      <alignment horizontal="center" vertical="center" shrinkToFit="1"/>
    </xf>
    <xf numFmtId="0" fontId="29" fillId="0" borderId="67" xfId="8" applyFont="1" applyBorder="1" applyAlignment="1">
      <alignment horizontal="center" vertical="center" shrinkToFit="1"/>
    </xf>
    <xf numFmtId="0" fontId="29" fillId="0" borderId="116" xfId="8" applyFont="1" applyBorder="1" applyAlignment="1">
      <alignment vertical="center" shrinkToFit="1"/>
    </xf>
    <xf numFmtId="0" fontId="29" fillId="0" borderId="115" xfId="8" applyFont="1" applyBorder="1" applyAlignment="1">
      <alignment vertical="center" shrinkToFit="1"/>
    </xf>
    <xf numFmtId="0" fontId="29" fillId="0" borderId="138" xfId="8" applyFont="1" applyBorder="1" applyAlignment="1">
      <alignment vertical="center" shrinkToFit="1"/>
    </xf>
    <xf numFmtId="0" fontId="29" fillId="0" borderId="117" xfId="8" applyFont="1" applyBorder="1" applyAlignment="1">
      <alignment vertical="center" shrinkToFit="1"/>
    </xf>
    <xf numFmtId="0" fontId="29" fillId="0" borderId="2" xfId="8" applyFont="1" applyBorder="1" applyAlignment="1">
      <alignment horizontal="center" vertical="center"/>
    </xf>
    <xf numFmtId="0" fontId="32" fillId="0" borderId="54" xfId="8" applyFont="1" applyBorder="1" applyAlignment="1">
      <alignment horizontal="left" vertical="top" shrinkToFit="1"/>
    </xf>
    <xf numFmtId="0" fontId="29" fillId="0" borderId="139" xfId="8" applyFont="1" applyBorder="1" applyAlignment="1">
      <alignment vertical="center" shrinkToFit="1"/>
    </xf>
    <xf numFmtId="0" fontId="29" fillId="0" borderId="140" xfId="8" applyFont="1" applyBorder="1" applyAlignment="1">
      <alignment vertical="center" shrinkToFit="1"/>
    </xf>
    <xf numFmtId="0" fontId="33" fillId="0" borderId="48" xfId="8" applyFont="1" applyBorder="1" applyAlignment="1">
      <alignment horizontal="distributed" shrinkToFit="1"/>
    </xf>
    <xf numFmtId="0" fontId="33" fillId="0" borderId="92" xfId="8" applyFont="1" applyBorder="1" applyAlignment="1">
      <alignment horizontal="distributed" shrinkToFit="1"/>
    </xf>
    <xf numFmtId="0" fontId="29" fillId="0" borderId="48" xfId="8" applyFont="1" applyBorder="1" applyAlignment="1">
      <alignment horizontal="center" vertical="center" shrinkToFit="1"/>
    </xf>
    <xf numFmtId="0" fontId="29" fillId="0" borderId="92" xfId="8" applyFont="1" applyBorder="1" applyAlignment="1">
      <alignment horizontal="center" vertical="center" shrinkToFit="1"/>
    </xf>
    <xf numFmtId="0" fontId="29" fillId="0" borderId="130" xfId="8" applyFont="1" applyBorder="1" applyAlignment="1">
      <alignment vertical="center" shrinkToFit="1"/>
    </xf>
    <xf numFmtId="0" fontId="29" fillId="0" borderId="141" xfId="8" applyFont="1" applyBorder="1" applyAlignment="1">
      <alignment vertical="center" shrinkToFit="1"/>
    </xf>
    <xf numFmtId="0" fontId="29" fillId="0" borderId="142" xfId="8" applyFont="1" applyBorder="1" applyAlignment="1">
      <alignment vertical="center" shrinkToFit="1"/>
    </xf>
    <xf numFmtId="0" fontId="29" fillId="0" borderId="143" xfId="8" applyFont="1" applyBorder="1" applyAlignment="1">
      <alignment vertical="center" shrinkToFit="1"/>
    </xf>
    <xf numFmtId="0" fontId="33" fillId="0" borderId="10" xfId="8" applyFont="1" applyBorder="1" applyAlignment="1">
      <alignment horizontal="center" vertical="center"/>
    </xf>
    <xf numFmtId="0" fontId="29" fillId="0" borderId="73" xfId="8" applyFont="1" applyBorder="1" applyAlignment="1">
      <alignment horizontal="center" vertical="center"/>
    </xf>
    <xf numFmtId="0" fontId="29" fillId="0" borderId="8" xfId="8" applyFont="1" applyBorder="1" applyAlignment="1">
      <alignment horizontal="center" vertical="center"/>
    </xf>
    <xf numFmtId="0" fontId="29" fillId="0" borderId="37" xfId="8" applyFont="1" applyBorder="1" applyAlignment="1">
      <alignment horizontal="center" vertical="center"/>
    </xf>
    <xf numFmtId="0" fontId="32" fillId="0" borderId="73" xfId="8" applyFont="1" applyBorder="1" applyAlignment="1">
      <alignment horizontal="left" vertical="top" shrinkToFit="1"/>
    </xf>
    <xf numFmtId="0" fontId="32" fillId="0" borderId="41" xfId="8" applyFont="1" applyBorder="1" applyAlignment="1">
      <alignment horizontal="left" vertical="top" shrinkToFit="1"/>
    </xf>
    <xf numFmtId="0" fontId="33" fillId="0" borderId="30" xfId="8" applyFont="1" applyBorder="1" applyAlignment="1">
      <alignment horizontal="distributed" shrinkToFit="1"/>
    </xf>
    <xf numFmtId="0" fontId="33" fillId="0" borderId="41" xfId="8" applyFont="1" applyBorder="1" applyAlignment="1">
      <alignment horizontal="distributed" shrinkToFit="1"/>
    </xf>
    <xf numFmtId="0" fontId="29" fillId="0" borderId="30" xfId="8" applyFont="1" applyBorder="1" applyAlignment="1">
      <alignment horizontal="center" vertical="center" shrinkToFit="1"/>
    </xf>
    <xf numFmtId="0" fontId="29" fillId="0" borderId="41" xfId="8" applyFont="1" applyBorder="1" applyAlignment="1">
      <alignment horizontal="center" vertical="center" shrinkToFit="1"/>
    </xf>
    <xf numFmtId="0" fontId="33" fillId="0" borderId="144" xfId="8" applyFont="1" applyBorder="1" applyAlignment="1">
      <alignment horizontal="distributed" shrinkToFit="1"/>
    </xf>
    <xf numFmtId="0" fontId="33" fillId="0" borderId="145" xfId="8" applyFont="1" applyBorder="1" applyAlignment="1">
      <alignment horizontal="distributed" shrinkToFit="1"/>
    </xf>
    <xf numFmtId="0" fontId="33" fillId="0" borderId="146" xfId="8" applyFont="1" applyBorder="1" applyAlignment="1">
      <alignment horizontal="distributed" shrinkToFit="1"/>
    </xf>
    <xf numFmtId="0" fontId="33" fillId="0" borderId="147" xfId="8" applyFont="1" applyBorder="1" applyAlignment="1">
      <alignment horizontal="distributed" shrinkToFit="1"/>
    </xf>
    <xf numFmtId="0" fontId="30" fillId="0" borderId="43" xfId="8" applyFont="1" applyBorder="1" applyAlignment="1">
      <alignment horizontal="center" vertical="center"/>
    </xf>
    <xf numFmtId="0" fontId="30" fillId="0" borderId="33" xfId="8" applyFont="1" applyBorder="1" applyAlignment="1">
      <alignment horizontal="center" vertical="center"/>
    </xf>
    <xf numFmtId="0" fontId="30" fillId="0" borderId="23" xfId="8" applyFont="1" applyBorder="1" applyAlignment="1">
      <alignment horizontal="center" vertical="center"/>
    </xf>
    <xf numFmtId="0" fontId="33" fillId="0" borderId="80" xfId="8" applyFont="1" applyBorder="1" applyAlignment="1">
      <alignment horizontal="center" vertical="center"/>
    </xf>
    <xf numFmtId="0" fontId="33" fillId="0" borderId="148" xfId="8" applyFont="1" applyBorder="1" applyAlignment="1">
      <alignment horizontal="right"/>
    </xf>
    <xf numFmtId="0" fontId="33" fillId="0" borderId="149" xfId="8" applyFont="1" applyBorder="1" applyAlignment="1">
      <alignment horizontal="right"/>
    </xf>
    <xf numFmtId="0" fontId="33" fillId="0" borderId="150" xfId="8" applyFont="1" applyBorder="1" applyAlignment="1">
      <alignment horizontal="center" vertical="center"/>
    </xf>
    <xf numFmtId="0" fontId="33" fillId="0" borderId="151" xfId="8" applyFont="1" applyBorder="1" applyAlignment="1">
      <alignment horizontal="center" vertical="center"/>
    </xf>
    <xf numFmtId="0" fontId="33" fillId="0" borderId="152" xfId="8" applyFont="1" applyBorder="1" applyAlignment="1">
      <alignment horizontal="right"/>
    </xf>
    <xf numFmtId="0" fontId="33" fillId="0" borderId="153" xfId="8" applyFont="1" applyBorder="1" applyAlignment="1">
      <alignment horizontal="right"/>
    </xf>
    <xf numFmtId="0" fontId="33" fillId="0" borderId="154" xfId="8" applyFont="1" applyBorder="1" applyAlignment="1">
      <alignment horizontal="right"/>
    </xf>
    <xf numFmtId="0" fontId="30" fillId="0" borderId="10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28" xfId="8" applyFont="1" applyBorder="1" applyAlignment="1">
      <alignment horizontal="center" vertical="center"/>
    </xf>
    <xf numFmtId="0" fontId="30" fillId="0" borderId="125" xfId="8" applyFont="1" applyBorder="1" applyAlignment="1">
      <alignment horizontal="left" vertical="center"/>
    </xf>
    <xf numFmtId="0" fontId="33" fillId="0" borderId="73" xfId="8" applyFont="1" applyBorder="1" applyAlignment="1">
      <alignment horizontal="right"/>
    </xf>
    <xf numFmtId="0" fontId="33" fillId="0" borderId="41" xfId="8" applyFont="1" applyBorder="1" applyAlignment="1">
      <alignment horizontal="right"/>
    </xf>
    <xf numFmtId="0" fontId="33" fillId="0" borderId="17" xfId="8" applyFont="1" applyBorder="1" applyAlignment="1">
      <alignment horizontal="right"/>
    </xf>
    <xf numFmtId="0" fontId="33" fillId="0" borderId="30" xfId="8" applyFont="1" applyBorder="1" applyAlignment="1">
      <alignment horizontal="right"/>
    </xf>
    <xf numFmtId="0" fontId="33" fillId="0" borderId="32" xfId="8" applyFont="1" applyBorder="1" applyAlignment="1">
      <alignment horizontal="right"/>
    </xf>
    <xf numFmtId="0" fontId="30" fillId="0" borderId="0" xfId="8" applyFont="1" applyAlignment="1"/>
    <xf numFmtId="0" fontId="29" fillId="0" borderId="73" xfId="8" applyFont="1" applyBorder="1">
      <alignment vertical="center"/>
    </xf>
    <xf numFmtId="0" fontId="29" fillId="0" borderId="73" xfId="8" applyFont="1" applyBorder="1" applyAlignment="1">
      <alignment horizontal="right" vertical="center" indent="1"/>
    </xf>
    <xf numFmtId="0" fontId="31" fillId="0" borderId="12" xfId="8" applyFont="1" applyBorder="1" applyAlignment="1">
      <alignment horizontal="center" vertical="center"/>
    </xf>
    <xf numFmtId="0" fontId="31" fillId="0" borderId="34" xfId="8" applyFont="1" applyBorder="1" applyAlignment="1">
      <alignment horizontal="center" vertical="center"/>
    </xf>
    <xf numFmtId="0" fontId="34" fillId="0" borderId="58" xfId="8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2" borderId="57" xfId="0" applyFont="1" applyFill="1" applyBorder="1" applyAlignment="1">
      <alignment horizontal="left" vertical="center"/>
    </xf>
    <xf numFmtId="0" fontId="13" fillId="2" borderId="7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55" xfId="0" applyFont="1" applyBorder="1" applyAlignment="1" applyProtection="1">
      <alignment horizontal="left" vertical="center"/>
      <protection locked="0"/>
    </xf>
    <xf numFmtId="0" fontId="8" fillId="2" borderId="4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8" fillId="2" borderId="12" xfId="0" applyFont="1" applyFill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51" xfId="0" applyFont="1" applyBorder="1"/>
    <xf numFmtId="0" fontId="8" fillId="0" borderId="104" xfId="0" applyFont="1" applyBorder="1" applyAlignment="1">
      <alignment horizontal="right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55" xfId="0" applyFont="1" applyBorder="1" applyAlignment="1" applyProtection="1">
      <alignment horizontal="center" vertical="center"/>
      <protection locked="0"/>
    </xf>
    <xf numFmtId="0" fontId="8" fillId="0" borderId="104" xfId="0" applyFont="1" applyBorder="1"/>
    <xf numFmtId="0" fontId="8" fillId="0" borderId="10" xfId="0" applyFont="1" applyBorder="1" applyAlignment="1">
      <alignment vertical="center" shrinkToFit="1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122" xfId="0" applyFont="1" applyBorder="1" applyAlignment="1" applyProtection="1">
      <alignment horizontal="left" vertical="center"/>
      <protection locked="0"/>
    </xf>
    <xf numFmtId="0" fontId="11" fillId="0" borderId="123" xfId="0" applyFont="1" applyBorder="1" applyAlignment="1" applyProtection="1">
      <alignment horizontal="left" vertical="center"/>
      <protection locked="0"/>
    </xf>
    <xf numFmtId="0" fontId="35" fillId="2" borderId="57" xfId="0" applyFont="1" applyFill="1" applyBorder="1" applyAlignment="1">
      <alignment horizontal="left" vertical="center"/>
    </xf>
    <xf numFmtId="0" fontId="35" fillId="2" borderId="70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5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6" fontId="8" fillId="0" borderId="36" xfId="0" applyNumberFormat="1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vertical="center" shrinkToFit="1"/>
      <protection hidden="1"/>
    </xf>
    <xf numFmtId="182" fontId="8" fillId="0" borderId="26" xfId="1" applyNumberFormat="1" applyFont="1" applyBorder="1" applyAlignment="1" applyProtection="1">
      <alignment horizontal="left" vertical="center" indent="1"/>
      <protection hidden="1"/>
    </xf>
    <xf numFmtId="0" fontId="8" fillId="0" borderId="157" xfId="0" applyFont="1" applyBorder="1" applyAlignment="1" applyProtection="1">
      <alignment vertical="center" shrinkToFit="1"/>
      <protection hidden="1"/>
    </xf>
    <xf numFmtId="0" fontId="8" fillId="0" borderId="43" xfId="0" applyFont="1" applyBorder="1" applyAlignment="1" applyProtection="1">
      <alignment vertical="center"/>
      <protection hidden="1"/>
    </xf>
    <xf numFmtId="181" fontId="8" fillId="0" borderId="39" xfId="0" applyNumberFormat="1" applyFont="1" applyBorder="1" applyAlignment="1" applyProtection="1">
      <alignment horizontal="left" vertical="center"/>
      <protection locked="0"/>
    </xf>
    <xf numFmtId="0" fontId="8" fillId="0" borderId="157" xfId="0" applyFont="1" applyBorder="1" applyAlignment="1" applyProtection="1">
      <alignment vertical="center"/>
      <protection hidden="1"/>
    </xf>
    <xf numFmtId="182" fontId="8" fillId="0" borderId="62" xfId="1" applyNumberFormat="1" applyFont="1" applyBorder="1" applyAlignment="1" applyProtection="1">
      <alignment horizontal="left" vertical="center" indent="1"/>
      <protection hidden="1"/>
    </xf>
    <xf numFmtId="181" fontId="8" fillId="0" borderId="63" xfId="0" applyNumberFormat="1" applyFont="1" applyBorder="1" applyAlignment="1" applyProtection="1">
      <alignment horizontal="left" vertical="center"/>
      <protection locked="0"/>
    </xf>
    <xf numFmtId="6" fontId="8" fillId="0" borderId="158" xfId="0" applyNumberFormat="1" applyFont="1" applyBorder="1" applyAlignment="1" applyProtection="1">
      <alignment vertical="center"/>
      <protection hidden="1"/>
    </xf>
    <xf numFmtId="6" fontId="12" fillId="0" borderId="64" xfId="0" applyNumberFormat="1" applyFont="1" applyBorder="1" applyAlignment="1" applyProtection="1">
      <alignment horizontal="left" vertical="center" indent="8"/>
      <protection hidden="1"/>
    </xf>
    <xf numFmtId="6" fontId="12" fillId="0" borderId="66" xfId="0" applyNumberFormat="1" applyFont="1" applyBorder="1" applyAlignment="1" applyProtection="1">
      <alignment horizontal="left" vertical="center" indent="8"/>
      <protection hidden="1"/>
    </xf>
    <xf numFmtId="6" fontId="12" fillId="0" borderId="159" xfId="0" applyNumberFormat="1" applyFont="1" applyBorder="1" applyAlignment="1" applyProtection="1">
      <alignment horizontal="left" vertical="center" indent="8"/>
      <protection hidden="1"/>
    </xf>
    <xf numFmtId="0" fontId="8" fillId="0" borderId="10" xfId="0" applyFont="1" applyBorder="1" applyAlignment="1">
      <alignment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22" xfId="0" applyFont="1" applyBorder="1" applyAlignment="1" applyProtection="1">
      <alignment horizontal="center" vertical="center"/>
      <protection locked="0"/>
    </xf>
    <xf numFmtId="0" fontId="8" fillId="0" borderId="123" xfId="0" applyFont="1" applyBorder="1" applyAlignment="1" applyProtection="1">
      <alignment horizontal="center" vertical="center"/>
      <protection locked="0"/>
    </xf>
    <xf numFmtId="0" fontId="8" fillId="0" borderId="55" xfId="0" applyFont="1" applyBorder="1"/>
    <xf numFmtId="0" fontId="8" fillId="0" borderId="124" xfId="0" applyFont="1" applyBorder="1"/>
    <xf numFmtId="0" fontId="13" fillId="0" borderId="0" xfId="0" applyFont="1" applyBorder="1" applyAlignment="1"/>
    <xf numFmtId="0" fontId="10" fillId="0" borderId="73" xfId="0" applyFont="1" applyBorder="1" applyAlignment="1">
      <alignment horizontal="left" wrapText="1"/>
    </xf>
    <xf numFmtId="0" fontId="10" fillId="0" borderId="73" xfId="0" applyFont="1" applyBorder="1" applyAlignment="1">
      <alignment horizontal="left"/>
    </xf>
    <xf numFmtId="0" fontId="8" fillId="2" borderId="57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</cellXfs>
  <cellStyles count="9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361950</xdr:colOff>
          <xdr:row>10</xdr:row>
          <xdr:rowOff>285750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5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7027;&#38920;&#12488;&#12524;&#12540;&#12491;&#12531;&#12464;&#12501;&#12449;&#12540;&#12512;\Documents\&#22823;&#20250;&#38306;&#36899;\&#12473;&#12503;&#12522;&#12531;&#12464;HS\2023\2022winter_entry_mail.xlsx" TargetMode="External"/><Relationship Id="rId1" Type="http://schemas.openxmlformats.org/officeDocument/2006/relationships/externalLinkPath" Target="2022winter_entry_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要項"/>
      <sheetName val="参加人馬登録表（印刷用_横）"/>
      <sheetName val="エントリー表（印刷用_横)"/>
      <sheetName val="団体情報・合計（印刷用_横）"/>
      <sheetName val="基本情報（メール申込用）"/>
      <sheetName val="参加選手登録表 (メール申込用)"/>
      <sheetName val="参加馬登録表 (メール申込用)"/>
      <sheetName val="エントリー表（メール申込用）"/>
      <sheetName val="団体情報・合計（メール申込用）"/>
      <sheetName val="参加人馬登録表（メール申込印刷用）"/>
    </sheetNames>
    <sheetDataSet>
      <sheetData sheetId="0">
        <row r="1">
          <cell r="A1" t="str">
            <v>ナス・スプリングホースショー2023</v>
          </cell>
        </row>
        <row r="12">
          <cell r="D12">
            <v>1</v>
          </cell>
          <cell r="L12">
            <v>8000</v>
          </cell>
          <cell r="O12" t="str">
            <v>馬場</v>
          </cell>
        </row>
        <row r="13">
          <cell r="D13">
            <v>2</v>
          </cell>
          <cell r="O13" t="str">
            <v>トレ100c</v>
          </cell>
        </row>
        <row r="14">
          <cell r="D14">
            <v>3</v>
          </cell>
          <cell r="O14" t="str">
            <v>MD</v>
          </cell>
        </row>
        <row r="15">
          <cell r="D15">
            <v>4</v>
          </cell>
          <cell r="O15" t="str">
            <v>MDアマ</v>
          </cell>
        </row>
        <row r="16">
          <cell r="D16">
            <v>5</v>
          </cell>
          <cell r="O16" t="str">
            <v>MDトレ</v>
          </cell>
        </row>
        <row r="17">
          <cell r="D17">
            <v>6</v>
          </cell>
          <cell r="O17" t="str">
            <v>MC</v>
          </cell>
        </row>
        <row r="18">
          <cell r="D18">
            <v>7</v>
          </cell>
          <cell r="O18" t="str">
            <v>MCアマ</v>
          </cell>
        </row>
        <row r="19">
          <cell r="D19">
            <v>8</v>
          </cell>
          <cell r="O19" t="str">
            <v>MCトレ</v>
          </cell>
        </row>
        <row r="20">
          <cell r="D20">
            <v>9</v>
          </cell>
          <cell r="O20" t="str">
            <v>スプリングN</v>
          </cell>
        </row>
        <row r="21">
          <cell r="D21">
            <v>10</v>
          </cell>
          <cell r="O21" t="str">
            <v>ジムカーナ</v>
          </cell>
        </row>
        <row r="22">
          <cell r="D22">
            <v>11</v>
          </cell>
          <cell r="O22" t="str">
            <v>クロスバー</v>
          </cell>
        </row>
        <row r="23">
          <cell r="D23">
            <v>12</v>
          </cell>
          <cell r="O23" t="str">
            <v>Cクラス80c</v>
          </cell>
        </row>
        <row r="24">
          <cell r="D24">
            <v>13</v>
          </cell>
          <cell r="O24" t="str">
            <v>Bクラス90c</v>
          </cell>
        </row>
        <row r="25">
          <cell r="D25">
            <v>14</v>
          </cell>
          <cell r="O25" t="str">
            <v>Aクラス100c</v>
          </cell>
        </row>
      </sheetData>
      <sheetData sheetId="1"/>
      <sheetData sheetId="2" refreshError="1"/>
      <sheetData sheetId="3"/>
      <sheetData sheetId="4">
        <row r="1">
          <cell r="B1" t="str">
            <v>ナス・スプリングホースショー2023</v>
          </cell>
        </row>
        <row r="4">
          <cell r="C4">
            <v>11000</v>
          </cell>
          <cell r="D4">
            <v>5500</v>
          </cell>
        </row>
      </sheetData>
      <sheetData sheetId="5" refreshError="1"/>
      <sheetData sheetId="6">
        <row r="6">
          <cell r="Q6" t="str">
            <v/>
          </cell>
          <cell r="R6" t="str">
            <v/>
          </cell>
        </row>
        <row r="7">
          <cell r="I7" t="str">
            <v xml:space="preserve"> </v>
          </cell>
          <cell r="Q7" t="str">
            <v/>
          </cell>
          <cell r="R7" t="str">
            <v/>
          </cell>
        </row>
        <row r="8">
          <cell r="I8" t="str">
            <v xml:space="preserve"> </v>
          </cell>
          <cell r="Q8" t="str">
            <v/>
          </cell>
          <cell r="R8" t="str">
            <v/>
          </cell>
        </row>
        <row r="9">
          <cell r="I9" t="str">
            <v xml:space="preserve"> </v>
          </cell>
          <cell r="Q9" t="str">
            <v/>
          </cell>
          <cell r="R9" t="str">
            <v/>
          </cell>
        </row>
        <row r="10">
          <cell r="I10" t="str">
            <v xml:space="preserve"> 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I11" t="str">
            <v xml:space="preserve"> 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P12" t="str">
            <v/>
          </cell>
          <cell r="Q12" t="str">
            <v/>
          </cell>
          <cell r="R12" t="str">
            <v/>
          </cell>
        </row>
        <row r="13">
          <cell r="P13" t="str">
            <v/>
          </cell>
          <cell r="Q13" t="str">
            <v/>
          </cell>
          <cell r="R13" t="str">
            <v/>
          </cell>
        </row>
        <row r="14">
          <cell r="P14" t="str">
            <v/>
          </cell>
          <cell r="Q14" t="str">
            <v/>
          </cell>
          <cell r="R14" t="str">
            <v/>
          </cell>
        </row>
        <row r="15">
          <cell r="P15" t="str">
            <v/>
          </cell>
          <cell r="Q15" t="str">
            <v/>
          </cell>
          <cell r="R15" t="str">
            <v/>
          </cell>
        </row>
        <row r="16">
          <cell r="P16" t="str">
            <v/>
          </cell>
          <cell r="Q16" t="str">
            <v/>
          </cell>
          <cell r="R16" t="str">
            <v/>
          </cell>
        </row>
        <row r="17">
          <cell r="P17" t="str">
            <v/>
          </cell>
          <cell r="Q17" t="str">
            <v/>
          </cell>
          <cell r="R17" t="str">
            <v/>
          </cell>
        </row>
        <row r="18">
          <cell r="P18" t="str">
            <v/>
          </cell>
          <cell r="Q18" t="str">
            <v/>
          </cell>
          <cell r="R18" t="str">
            <v/>
          </cell>
        </row>
        <row r="19">
          <cell r="I19" t="str">
            <v xml:space="preserve"> </v>
          </cell>
          <cell r="P19" t="str">
            <v/>
          </cell>
          <cell r="Q19" t="str">
            <v/>
          </cell>
          <cell r="R19" t="str">
            <v/>
          </cell>
        </row>
        <row r="20">
          <cell r="I20" t="str">
            <v xml:space="preserve"> </v>
          </cell>
          <cell r="P20" t="str">
            <v/>
          </cell>
          <cell r="Q20" t="str">
            <v/>
          </cell>
          <cell r="R20" t="str">
            <v/>
          </cell>
        </row>
        <row r="21">
          <cell r="P21" t="str">
            <v/>
          </cell>
          <cell r="Q21" t="str">
            <v/>
          </cell>
          <cell r="R21" t="str">
            <v/>
          </cell>
        </row>
        <row r="22">
          <cell r="P22" t="str">
            <v/>
          </cell>
          <cell r="Q22" t="str">
            <v/>
          </cell>
          <cell r="R22" t="str">
            <v/>
          </cell>
        </row>
        <row r="23">
          <cell r="P23" t="str">
            <v/>
          </cell>
          <cell r="Q23" t="str">
            <v/>
          </cell>
          <cell r="R23" t="str">
            <v/>
          </cell>
        </row>
        <row r="24">
          <cell r="P24" t="str">
            <v/>
          </cell>
          <cell r="Q24" t="str">
            <v/>
          </cell>
          <cell r="R24" t="str">
            <v/>
          </cell>
        </row>
        <row r="25">
          <cell r="P25" t="str">
            <v/>
          </cell>
          <cell r="Q25" t="str">
            <v/>
          </cell>
          <cell r="R25" t="str">
            <v/>
          </cell>
        </row>
        <row r="26">
          <cell r="P26" t="str">
            <v/>
          </cell>
          <cell r="Q26" t="str">
            <v/>
          </cell>
          <cell r="R26" t="str">
            <v/>
          </cell>
        </row>
        <row r="27">
          <cell r="P27" t="str">
            <v/>
          </cell>
          <cell r="Q27" t="str">
            <v/>
          </cell>
          <cell r="R27" t="str">
            <v/>
          </cell>
        </row>
        <row r="28">
          <cell r="P28" t="str">
            <v/>
          </cell>
          <cell r="Q28" t="str">
            <v/>
          </cell>
          <cell r="R28" t="str">
            <v/>
          </cell>
        </row>
        <row r="29">
          <cell r="P29" t="str">
            <v/>
          </cell>
          <cell r="Q29" t="str">
            <v/>
          </cell>
          <cell r="R29" t="str">
            <v/>
          </cell>
        </row>
        <row r="30">
          <cell r="P30" t="str">
            <v/>
          </cell>
          <cell r="Q30" t="str">
            <v/>
          </cell>
          <cell r="R30" t="str">
            <v/>
          </cell>
        </row>
        <row r="31">
          <cell r="P31" t="str">
            <v/>
          </cell>
          <cell r="Q31" t="str">
            <v/>
          </cell>
          <cell r="R31" t="str">
            <v/>
          </cell>
        </row>
        <row r="32">
          <cell r="P32" t="str">
            <v/>
          </cell>
          <cell r="Q32" t="str">
            <v/>
          </cell>
          <cell r="R32" t="str">
            <v/>
          </cell>
        </row>
        <row r="33">
          <cell r="P33" t="str">
            <v/>
          </cell>
          <cell r="Q33" t="str">
            <v/>
          </cell>
          <cell r="R33" t="str">
            <v/>
          </cell>
        </row>
        <row r="34">
          <cell r="P34" t="str">
            <v/>
          </cell>
          <cell r="Q34" t="str">
            <v/>
          </cell>
          <cell r="R34" t="str">
            <v/>
          </cell>
        </row>
        <row r="35">
          <cell r="P35" t="str">
            <v/>
          </cell>
          <cell r="Q35" t="str">
            <v/>
          </cell>
          <cell r="R35" t="str">
            <v/>
          </cell>
        </row>
        <row r="36">
          <cell r="P36" t="str">
            <v/>
          </cell>
          <cell r="Q36" t="str">
            <v/>
          </cell>
          <cell r="R36" t="str">
            <v/>
          </cell>
        </row>
        <row r="37">
          <cell r="P37" t="str">
            <v/>
          </cell>
          <cell r="Q37" t="str">
            <v/>
          </cell>
          <cell r="R37" t="str">
            <v/>
          </cell>
        </row>
        <row r="38">
          <cell r="P38" t="str">
            <v/>
          </cell>
          <cell r="Q38" t="str">
            <v/>
          </cell>
          <cell r="R38" t="str">
            <v/>
          </cell>
        </row>
        <row r="39">
          <cell r="P39" t="str">
            <v/>
          </cell>
          <cell r="Q39" t="str">
            <v/>
          </cell>
          <cell r="R39" t="str">
            <v/>
          </cell>
        </row>
        <row r="40">
          <cell r="P40" t="str">
            <v/>
          </cell>
          <cell r="Q40" t="str">
            <v/>
          </cell>
          <cell r="R40" t="str">
            <v/>
          </cell>
        </row>
        <row r="41">
          <cell r="P41" t="str">
            <v/>
          </cell>
          <cell r="Q41" t="str">
            <v/>
          </cell>
          <cell r="R41" t="str">
            <v/>
          </cell>
        </row>
        <row r="42">
          <cell r="P42" t="str">
            <v/>
          </cell>
          <cell r="Q42" t="str">
            <v/>
          </cell>
          <cell r="R42" t="str">
            <v/>
          </cell>
        </row>
        <row r="43">
          <cell r="P43" t="str">
            <v/>
          </cell>
          <cell r="Q43" t="str">
            <v/>
          </cell>
          <cell r="R43" t="str">
            <v/>
          </cell>
        </row>
        <row r="44">
          <cell r="P44" t="str">
            <v/>
          </cell>
          <cell r="Q44" t="str">
            <v/>
          </cell>
          <cell r="R44" t="str">
            <v/>
          </cell>
        </row>
        <row r="45">
          <cell r="P45" t="str">
            <v/>
          </cell>
          <cell r="Q45" t="str">
            <v/>
          </cell>
          <cell r="R45" t="str">
            <v/>
          </cell>
        </row>
        <row r="46">
          <cell r="P46" t="str">
            <v/>
          </cell>
          <cell r="Q46" t="str">
            <v/>
          </cell>
          <cell r="R46" t="str">
            <v/>
          </cell>
        </row>
        <row r="47">
          <cell r="P47" t="str">
            <v/>
          </cell>
          <cell r="Q47" t="str">
            <v/>
          </cell>
          <cell r="R47" t="str">
            <v/>
          </cell>
        </row>
        <row r="48">
          <cell r="P48" t="str">
            <v/>
          </cell>
          <cell r="Q48" t="str">
            <v/>
          </cell>
          <cell r="R48" t="str">
            <v/>
          </cell>
        </row>
        <row r="49">
          <cell r="P49" t="str">
            <v/>
          </cell>
          <cell r="Q49" t="str">
            <v/>
          </cell>
          <cell r="R49" t="str">
            <v/>
          </cell>
        </row>
        <row r="50">
          <cell r="P50" t="str">
            <v/>
          </cell>
          <cell r="Q50" t="str">
            <v/>
          </cell>
          <cell r="R50" t="str">
            <v/>
          </cell>
        </row>
        <row r="51">
          <cell r="P51" t="str">
            <v/>
          </cell>
          <cell r="Q51" t="str">
            <v/>
          </cell>
          <cell r="R51" t="str">
            <v/>
          </cell>
        </row>
        <row r="52">
          <cell r="P52" t="str">
            <v/>
          </cell>
          <cell r="Q52" t="str">
            <v/>
          </cell>
          <cell r="R52" t="str">
            <v/>
          </cell>
        </row>
        <row r="53">
          <cell r="P53" t="str">
            <v/>
          </cell>
          <cell r="Q53" t="str">
            <v/>
          </cell>
          <cell r="R53" t="str">
            <v/>
          </cell>
        </row>
        <row r="54">
          <cell r="P54" t="str">
            <v/>
          </cell>
          <cell r="Q54" t="str">
            <v/>
          </cell>
          <cell r="R54" t="str">
            <v/>
          </cell>
        </row>
        <row r="55">
          <cell r="P55" t="str">
            <v/>
          </cell>
          <cell r="Q55" t="str">
            <v/>
          </cell>
          <cell r="R55" t="str">
            <v/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DCF8-7F67-4A9A-AA08-5B2170B9D26F}">
  <dimension ref="A1:M25"/>
  <sheetViews>
    <sheetView showZeros="0" view="pageBreakPreview" zoomScale="115" zoomScaleNormal="100" zoomScaleSheetLayoutView="115" workbookViewId="0">
      <selection activeCell="W14" sqref="W14:W15"/>
    </sheetView>
  </sheetViews>
  <sheetFormatPr defaultRowHeight="16.5" x14ac:dyDescent="0.3"/>
  <cols>
    <col min="1" max="1" width="23.5" style="1" customWidth="1"/>
    <col min="2" max="2" width="12.5" style="1" customWidth="1"/>
    <col min="3" max="3" width="8.25" style="1" customWidth="1"/>
    <col min="4" max="4" width="6.25" style="1" customWidth="1"/>
    <col min="5" max="5" width="18.7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75" style="1" customWidth="1"/>
    <col min="11" max="11" width="11.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378" t="str">
        <f>'[1]基本情報（メール申込用）'!B1&amp;" 参加人馬登録表"</f>
        <v>ナス・スプリングホースショー2023 参加人馬登録表</v>
      </c>
      <c r="B1" s="379"/>
      <c r="C1" s="380"/>
      <c r="D1" s="191"/>
      <c r="E1" s="381" t="str">
        <f>"団体名："&amp;'[1]団体情報・合計（メール申込用）'!C3</f>
        <v>団体名：</v>
      </c>
      <c r="F1" s="381"/>
      <c r="G1" s="381"/>
      <c r="H1" s="381"/>
      <c r="I1" s="634"/>
      <c r="J1" s="635" t="s">
        <v>311</v>
      </c>
      <c r="K1" s="636"/>
      <c r="L1" s="636"/>
      <c r="M1" s="636"/>
    </row>
    <row r="2" spans="1:13" ht="11.25" customHeight="1" thickBot="1" x14ac:dyDescent="0.35"/>
    <row r="3" spans="1:13" ht="22.5" customHeight="1" thickBot="1" x14ac:dyDescent="0.35">
      <c r="A3" s="215" t="s">
        <v>8</v>
      </c>
      <c r="B3" s="216"/>
      <c r="C3" s="192"/>
      <c r="D3" s="192"/>
      <c r="E3" s="217"/>
      <c r="F3" s="192"/>
      <c r="G3" s="192"/>
      <c r="H3" s="230"/>
      <c r="J3" s="215" t="s">
        <v>9</v>
      </c>
      <c r="K3" s="430"/>
      <c r="L3" s="430"/>
      <c r="M3" s="431"/>
    </row>
    <row r="4" spans="1:13" ht="15" customHeight="1" x14ac:dyDescent="0.3">
      <c r="A4" s="229" t="s">
        <v>95</v>
      </c>
      <c r="B4" s="228" t="s">
        <v>91</v>
      </c>
      <c r="C4" s="228" t="s">
        <v>2</v>
      </c>
      <c r="D4" s="228" t="s">
        <v>5</v>
      </c>
      <c r="E4" s="231" t="s">
        <v>4</v>
      </c>
      <c r="F4" s="231" t="s">
        <v>0</v>
      </c>
      <c r="G4" s="228" t="s">
        <v>3</v>
      </c>
      <c r="H4" s="227" t="s">
        <v>1</v>
      </c>
      <c r="J4" s="401" t="s">
        <v>264</v>
      </c>
      <c r="K4" s="231" t="s">
        <v>91</v>
      </c>
      <c r="L4" s="392" t="s">
        <v>2</v>
      </c>
      <c r="M4" s="394" t="s">
        <v>92</v>
      </c>
    </row>
    <row r="5" spans="1:13" ht="15" customHeight="1" x14ac:dyDescent="0.3">
      <c r="A5" s="232" t="s">
        <v>90</v>
      </c>
      <c r="B5" s="382" t="s">
        <v>18</v>
      </c>
      <c r="C5" s="382"/>
      <c r="D5" s="382"/>
      <c r="E5" s="382"/>
      <c r="F5" s="382"/>
      <c r="G5" s="382"/>
      <c r="H5" s="383"/>
      <c r="J5" s="402" t="s">
        <v>93</v>
      </c>
      <c r="K5" s="242" t="s">
        <v>94</v>
      </c>
      <c r="L5" s="393"/>
      <c r="M5" s="395"/>
    </row>
    <row r="6" spans="1:13" ht="30.75" customHeight="1" x14ac:dyDescent="0.3">
      <c r="A6" s="224">
        <f>'[1]参加馬登録表 (メール申込用)'!B6</f>
        <v>0</v>
      </c>
      <c r="B6" s="225">
        <f>'[1]参加馬登録表 (メール申込用)'!A6</f>
        <v>0</v>
      </c>
      <c r="C6" s="410" t="s">
        <v>269</v>
      </c>
      <c r="D6" s="225">
        <f>'[1]参加馬登録表 (メール申込用)'!E6</f>
        <v>0</v>
      </c>
      <c r="E6" s="247">
        <f>'[1]参加馬登録表 (メール申込用)'!I6</f>
        <v>0</v>
      </c>
      <c r="F6" s="225">
        <f>'[1]参加馬登録表 (メール申込用)'!H6</f>
        <v>0</v>
      </c>
      <c r="G6" s="225">
        <f>'[1]参加馬登録表 (メール申込用)'!G6</f>
        <v>0</v>
      </c>
      <c r="H6" s="237">
        <f>'[1]参加馬登録表 (メール申込用)'!F6</f>
        <v>0</v>
      </c>
      <c r="J6" s="432" t="s">
        <v>265</v>
      </c>
      <c r="K6" s="411"/>
      <c r="L6" s="412" t="s">
        <v>267</v>
      </c>
      <c r="M6" s="433"/>
    </row>
    <row r="7" spans="1:13" ht="18.75" customHeight="1" x14ac:dyDescent="0.3">
      <c r="A7" s="434" t="s">
        <v>274</v>
      </c>
      <c r="B7" s="384" t="s">
        <v>96</v>
      </c>
      <c r="C7" s="384"/>
      <c r="D7" s="384"/>
      <c r="E7" s="384"/>
      <c r="F7" s="384"/>
      <c r="G7" s="384"/>
      <c r="H7" s="385"/>
      <c r="J7" s="435"/>
      <c r="K7" s="436" t="s">
        <v>275</v>
      </c>
      <c r="L7" s="414"/>
      <c r="M7" s="437"/>
    </row>
    <row r="8" spans="1:13" ht="30.75" customHeight="1" x14ac:dyDescent="0.3">
      <c r="A8" s="224">
        <f>'[1]参加馬登録表 (メール申込用)'!B7</f>
        <v>0</v>
      </c>
      <c r="B8" s="225">
        <f>'[1]参加馬登録表 (メール申込用)'!A7</f>
        <v>0</v>
      </c>
      <c r="C8" s="410" t="s">
        <v>269</v>
      </c>
      <c r="D8" s="225">
        <f>'[1]参加馬登録表 (メール申込用)'!E7</f>
        <v>0</v>
      </c>
      <c r="E8" s="247" t="str">
        <f>'[1]参加馬登録表 (メール申込用)'!I7</f>
        <v xml:space="preserve"> </v>
      </c>
      <c r="F8" s="225">
        <f>'[1]参加馬登録表 (メール申込用)'!H7</f>
        <v>0</v>
      </c>
      <c r="G8" s="225">
        <f>'[1]参加馬登録表 (メール申込用)'!G7</f>
        <v>0</v>
      </c>
      <c r="H8" s="237">
        <f>'[1]参加馬登録表 (メール申込用)'!F7</f>
        <v>0</v>
      </c>
      <c r="J8" s="432" t="s">
        <v>265</v>
      </c>
      <c r="K8" s="411"/>
      <c r="L8" s="412" t="s">
        <v>267</v>
      </c>
      <c r="M8" s="433"/>
    </row>
    <row r="9" spans="1:13" ht="18.75" customHeight="1" x14ac:dyDescent="0.3">
      <c r="A9" s="226" t="s">
        <v>274</v>
      </c>
      <c r="B9" s="384" t="s">
        <v>96</v>
      </c>
      <c r="C9" s="384"/>
      <c r="D9" s="384"/>
      <c r="E9" s="384"/>
      <c r="F9" s="384"/>
      <c r="G9" s="384"/>
      <c r="H9" s="385"/>
      <c r="J9" s="435"/>
      <c r="K9" s="436" t="s">
        <v>275</v>
      </c>
      <c r="L9" s="414"/>
      <c r="M9" s="437"/>
    </row>
    <row r="10" spans="1:13" ht="30.75" customHeight="1" x14ac:dyDescent="0.3">
      <c r="A10" s="224">
        <f>'[1]参加馬登録表 (メール申込用)'!B8</f>
        <v>0</v>
      </c>
      <c r="B10" s="225">
        <f>'[1]参加馬登録表 (メール申込用)'!A8</f>
        <v>0</v>
      </c>
      <c r="C10" s="410" t="s">
        <v>269</v>
      </c>
      <c r="D10" s="225">
        <f>'[1]参加馬登録表 (メール申込用)'!E8</f>
        <v>0</v>
      </c>
      <c r="E10" s="247" t="str">
        <f>'[1]参加馬登録表 (メール申込用)'!I8</f>
        <v xml:space="preserve"> </v>
      </c>
      <c r="F10" s="225">
        <f>'[1]参加馬登録表 (メール申込用)'!H8</f>
        <v>0</v>
      </c>
      <c r="G10" s="225">
        <f>'[1]参加馬登録表 (メール申込用)'!G8</f>
        <v>0</v>
      </c>
      <c r="H10" s="237">
        <f>'[1]参加馬登録表 (メール申込用)'!F8</f>
        <v>0</v>
      </c>
      <c r="J10" s="432" t="s">
        <v>265</v>
      </c>
      <c r="K10" s="411"/>
      <c r="L10" s="412" t="s">
        <v>267</v>
      </c>
      <c r="M10" s="433"/>
    </row>
    <row r="11" spans="1:13" ht="18.75" customHeight="1" x14ac:dyDescent="0.3">
      <c r="A11" s="226" t="s">
        <v>274</v>
      </c>
      <c r="B11" s="384" t="s">
        <v>96</v>
      </c>
      <c r="C11" s="384"/>
      <c r="D11" s="384"/>
      <c r="E11" s="384"/>
      <c r="F11" s="384"/>
      <c r="G11" s="384"/>
      <c r="H11" s="385"/>
      <c r="J11" s="435"/>
      <c r="K11" s="436" t="s">
        <v>275</v>
      </c>
      <c r="L11" s="414"/>
      <c r="M11" s="437"/>
    </row>
    <row r="12" spans="1:13" ht="30.75" customHeight="1" x14ac:dyDescent="0.3">
      <c r="A12" s="224">
        <f>'[1]参加馬登録表 (メール申込用)'!B9</f>
        <v>0</v>
      </c>
      <c r="B12" s="225">
        <f>'[1]参加馬登録表 (メール申込用)'!A9</f>
        <v>0</v>
      </c>
      <c r="C12" s="410" t="s">
        <v>269</v>
      </c>
      <c r="D12" s="225">
        <f>'[1]参加馬登録表 (メール申込用)'!E9</f>
        <v>0</v>
      </c>
      <c r="E12" s="247" t="str">
        <f>'[1]参加馬登録表 (メール申込用)'!I9</f>
        <v xml:space="preserve"> </v>
      </c>
      <c r="F12" s="225">
        <f>'[1]参加馬登録表 (メール申込用)'!H9</f>
        <v>0</v>
      </c>
      <c r="G12" s="225">
        <f>'[1]参加馬登録表 (メール申込用)'!G9</f>
        <v>0</v>
      </c>
      <c r="H12" s="237">
        <f>'[1]参加馬登録表 (メール申込用)'!F9</f>
        <v>0</v>
      </c>
      <c r="J12" s="432" t="s">
        <v>265</v>
      </c>
      <c r="K12" s="411"/>
      <c r="L12" s="412" t="s">
        <v>267</v>
      </c>
      <c r="M12" s="433"/>
    </row>
    <row r="13" spans="1:13" ht="18.75" customHeight="1" x14ac:dyDescent="0.3">
      <c r="A13" s="226" t="s">
        <v>274</v>
      </c>
      <c r="B13" s="384" t="s">
        <v>96</v>
      </c>
      <c r="C13" s="384"/>
      <c r="D13" s="384"/>
      <c r="E13" s="384"/>
      <c r="F13" s="384"/>
      <c r="G13" s="384"/>
      <c r="H13" s="385"/>
      <c r="J13" s="435"/>
      <c r="K13" s="436" t="s">
        <v>275</v>
      </c>
      <c r="L13" s="414"/>
      <c r="M13" s="437"/>
    </row>
    <row r="14" spans="1:13" ht="30.75" customHeight="1" x14ac:dyDescent="0.3">
      <c r="A14" s="224">
        <f>'[1]参加馬登録表 (メール申込用)'!B10</f>
        <v>0</v>
      </c>
      <c r="B14" s="225">
        <f>'[1]参加馬登録表 (メール申込用)'!A10</f>
        <v>0</v>
      </c>
      <c r="C14" s="410" t="s">
        <v>269</v>
      </c>
      <c r="D14" s="225">
        <f>'[1]参加馬登録表 (メール申込用)'!E10</f>
        <v>0</v>
      </c>
      <c r="E14" s="247" t="str">
        <f>'[1]参加馬登録表 (メール申込用)'!I10</f>
        <v xml:space="preserve"> </v>
      </c>
      <c r="F14" s="225">
        <f>'[1]参加馬登録表 (メール申込用)'!H10</f>
        <v>0</v>
      </c>
      <c r="G14" s="225">
        <f>'[1]参加馬登録表 (メール申込用)'!G10</f>
        <v>0</v>
      </c>
      <c r="H14" s="237">
        <f>'[1]参加馬登録表 (メール申込用)'!F10</f>
        <v>0</v>
      </c>
      <c r="J14" s="432" t="s">
        <v>265</v>
      </c>
      <c r="K14" s="411"/>
      <c r="L14" s="412" t="s">
        <v>267</v>
      </c>
      <c r="M14" s="433"/>
    </row>
    <row r="15" spans="1:13" ht="18.75" customHeight="1" x14ac:dyDescent="0.3">
      <c r="A15" s="226" t="s">
        <v>274</v>
      </c>
      <c r="B15" s="384" t="s">
        <v>96</v>
      </c>
      <c r="C15" s="384"/>
      <c r="D15" s="384"/>
      <c r="E15" s="384"/>
      <c r="F15" s="384"/>
      <c r="G15" s="384"/>
      <c r="H15" s="385"/>
      <c r="J15" s="435"/>
      <c r="K15" s="436" t="s">
        <v>275</v>
      </c>
      <c r="L15" s="414"/>
      <c r="M15" s="437"/>
    </row>
    <row r="16" spans="1:13" ht="30.75" customHeight="1" x14ac:dyDescent="0.3">
      <c r="A16" s="224">
        <f>'[1]参加馬登録表 (メール申込用)'!B11</f>
        <v>0</v>
      </c>
      <c r="B16" s="225">
        <f>'[1]参加馬登録表 (メール申込用)'!A11</f>
        <v>0</v>
      </c>
      <c r="C16" s="410" t="s">
        <v>269</v>
      </c>
      <c r="D16" s="225">
        <f>'[1]参加馬登録表 (メール申込用)'!E11</f>
        <v>0</v>
      </c>
      <c r="E16" s="247" t="str">
        <f>'[1]参加馬登録表 (メール申込用)'!I11</f>
        <v xml:space="preserve"> </v>
      </c>
      <c r="F16" s="225">
        <f>'[1]参加馬登録表 (メール申込用)'!H11</f>
        <v>0</v>
      </c>
      <c r="G16" s="225">
        <f>'[1]参加馬登録表 (メール申込用)'!G11</f>
        <v>0</v>
      </c>
      <c r="H16" s="237">
        <f>'[1]参加馬登録表 (メール申込用)'!F11</f>
        <v>0</v>
      </c>
      <c r="J16" s="432" t="s">
        <v>265</v>
      </c>
      <c r="K16" s="411"/>
      <c r="L16" s="412" t="s">
        <v>267</v>
      </c>
      <c r="M16" s="433"/>
    </row>
    <row r="17" spans="1:13" ht="18.75" customHeight="1" x14ac:dyDescent="0.3">
      <c r="A17" s="226" t="s">
        <v>274</v>
      </c>
      <c r="B17" s="386" t="s">
        <v>96</v>
      </c>
      <c r="C17" s="387"/>
      <c r="D17" s="387"/>
      <c r="E17" s="387"/>
      <c r="F17" s="387"/>
      <c r="G17" s="387"/>
      <c r="H17" s="388"/>
      <c r="J17" s="435"/>
      <c r="K17" s="436" t="s">
        <v>275</v>
      </c>
      <c r="L17" s="414"/>
      <c r="M17" s="437"/>
    </row>
    <row r="18" spans="1:13" ht="30.75" customHeight="1" x14ac:dyDescent="0.3">
      <c r="A18" s="224"/>
      <c r="B18" s="234"/>
      <c r="C18" s="410" t="s">
        <v>269</v>
      </c>
      <c r="D18" s="234"/>
      <c r="E18" s="236"/>
      <c r="F18" s="234"/>
      <c r="G18" s="234"/>
      <c r="H18" s="238"/>
      <c r="J18" s="432" t="s">
        <v>265</v>
      </c>
      <c r="K18" s="411"/>
      <c r="L18" s="412" t="s">
        <v>267</v>
      </c>
      <c r="M18" s="433"/>
    </row>
    <row r="19" spans="1:13" ht="18.75" customHeight="1" x14ac:dyDescent="0.3">
      <c r="A19" s="226" t="s">
        <v>274</v>
      </c>
      <c r="B19" s="386" t="s">
        <v>96</v>
      </c>
      <c r="C19" s="387"/>
      <c r="D19" s="387"/>
      <c r="E19" s="387"/>
      <c r="F19" s="387"/>
      <c r="G19" s="387"/>
      <c r="H19" s="388"/>
      <c r="J19" s="435"/>
      <c r="K19" s="436" t="s">
        <v>275</v>
      </c>
      <c r="L19" s="414"/>
      <c r="M19" s="437"/>
    </row>
    <row r="20" spans="1:13" ht="30.75" customHeight="1" x14ac:dyDescent="0.3">
      <c r="A20" s="224"/>
      <c r="B20" s="234"/>
      <c r="C20" s="410" t="s">
        <v>269</v>
      </c>
      <c r="D20" s="234"/>
      <c r="E20" s="236"/>
      <c r="F20" s="234"/>
      <c r="G20" s="234"/>
      <c r="H20" s="238"/>
      <c r="J20" s="432" t="s">
        <v>265</v>
      </c>
      <c r="K20" s="411"/>
      <c r="L20" s="412" t="s">
        <v>267</v>
      </c>
      <c r="M20" s="433"/>
    </row>
    <row r="21" spans="1:13" ht="18.75" customHeight="1" x14ac:dyDescent="0.3">
      <c r="A21" s="226" t="s">
        <v>274</v>
      </c>
      <c r="B21" s="386" t="s">
        <v>96</v>
      </c>
      <c r="C21" s="387"/>
      <c r="D21" s="387"/>
      <c r="E21" s="387"/>
      <c r="F21" s="387"/>
      <c r="G21" s="387"/>
      <c r="H21" s="388"/>
      <c r="J21" s="435"/>
      <c r="K21" s="436" t="s">
        <v>275</v>
      </c>
      <c r="L21" s="414"/>
      <c r="M21" s="437"/>
    </row>
    <row r="22" spans="1:13" ht="30.75" customHeight="1" x14ac:dyDescent="0.3">
      <c r="A22" s="224">
        <f>'[1]参加馬登録表 (メール申込用)'!B19</f>
        <v>0</v>
      </c>
      <c r="B22" s="234">
        <f>'[1]参加馬登録表 (メール申込用)'!A19</f>
        <v>0</v>
      </c>
      <c r="C22" s="410" t="s">
        <v>269</v>
      </c>
      <c r="D22" s="234">
        <f>'[1]参加馬登録表 (メール申込用)'!E19</f>
        <v>0</v>
      </c>
      <c r="E22" s="438" t="str">
        <f>'[1]参加馬登録表 (メール申込用)'!I19</f>
        <v xml:space="preserve"> </v>
      </c>
      <c r="F22" s="234">
        <f>'[1]参加馬登録表 (メール申込用)'!H19</f>
        <v>0</v>
      </c>
      <c r="G22" s="234">
        <f>'[1]参加馬登録表 (メール申込用)'!G19</f>
        <v>0</v>
      </c>
      <c r="H22" s="238">
        <f>'[1]参加馬登録表 (メール申込用)'!F19</f>
        <v>0</v>
      </c>
      <c r="J22" s="432" t="s">
        <v>265</v>
      </c>
      <c r="K22" s="411"/>
      <c r="L22" s="412" t="s">
        <v>267</v>
      </c>
      <c r="M22" s="433"/>
    </row>
    <row r="23" spans="1:13" ht="18.75" customHeight="1" x14ac:dyDescent="0.3">
      <c r="A23" s="226" t="s">
        <v>274</v>
      </c>
      <c r="B23" s="384" t="s">
        <v>96</v>
      </c>
      <c r="C23" s="384"/>
      <c r="D23" s="384"/>
      <c r="E23" s="384"/>
      <c r="F23" s="384"/>
      <c r="G23" s="384"/>
      <c r="H23" s="385"/>
      <c r="J23" s="435"/>
      <c r="K23" s="436" t="s">
        <v>275</v>
      </c>
      <c r="L23" s="414"/>
      <c r="M23" s="437"/>
    </row>
    <row r="24" spans="1:13" ht="30.75" customHeight="1" x14ac:dyDescent="0.3">
      <c r="A24" s="233">
        <f>'[1]参加馬登録表 (メール申込用)'!B20</f>
        <v>0</v>
      </c>
      <c r="B24" s="225">
        <f>'[1]参加馬登録表 (メール申込用)'!A20</f>
        <v>0</v>
      </c>
      <c r="C24" s="410" t="s">
        <v>269</v>
      </c>
      <c r="D24" s="225">
        <f>'[1]参加馬登録表 (メール申込用)'!E20</f>
        <v>0</v>
      </c>
      <c r="E24" s="247" t="str">
        <f>'[1]参加馬登録表 (メール申込用)'!I20</f>
        <v xml:space="preserve"> </v>
      </c>
      <c r="F24" s="225">
        <f>'[1]参加馬登録表 (メール申込用)'!H20</f>
        <v>0</v>
      </c>
      <c r="G24" s="225">
        <f>'[1]参加馬登録表 (メール申込用)'!G20</f>
        <v>0</v>
      </c>
      <c r="H24" s="237">
        <f>'[1]参加馬登録表 (メール申込用)'!F20</f>
        <v>0</v>
      </c>
      <c r="J24" s="432" t="s">
        <v>265</v>
      </c>
      <c r="K24" s="411"/>
      <c r="L24" s="412" t="s">
        <v>267</v>
      </c>
      <c r="M24" s="433"/>
    </row>
    <row r="25" spans="1:13" ht="18.75" customHeight="1" thickBot="1" x14ac:dyDescent="0.35">
      <c r="A25" s="239" t="s">
        <v>274</v>
      </c>
      <c r="B25" s="439" t="s">
        <v>96</v>
      </c>
      <c r="C25" s="439"/>
      <c r="D25" s="439"/>
      <c r="E25" s="439"/>
      <c r="F25" s="439"/>
      <c r="G25" s="439"/>
      <c r="H25" s="440"/>
      <c r="J25" s="441"/>
      <c r="K25" s="442" t="s">
        <v>275</v>
      </c>
      <c r="L25" s="416"/>
      <c r="M25" s="443"/>
    </row>
  </sheetData>
  <mergeCells count="46">
    <mergeCell ref="J24:J25"/>
    <mergeCell ref="L24:L25"/>
    <mergeCell ref="M24:M25"/>
    <mergeCell ref="B25:H25"/>
    <mergeCell ref="E1:H1"/>
    <mergeCell ref="J1:M1"/>
    <mergeCell ref="J20:J21"/>
    <mergeCell ref="L20:L21"/>
    <mergeCell ref="M20:M21"/>
    <mergeCell ref="B21:H21"/>
    <mergeCell ref="J22:J23"/>
    <mergeCell ref="L22:L23"/>
    <mergeCell ref="M22:M23"/>
    <mergeCell ref="B23:H23"/>
    <mergeCell ref="J16:J17"/>
    <mergeCell ref="L16:L17"/>
    <mergeCell ref="M16:M17"/>
    <mergeCell ref="B17:H17"/>
    <mergeCell ref="J18:J19"/>
    <mergeCell ref="L18:L19"/>
    <mergeCell ref="M18:M19"/>
    <mergeCell ref="B19:H19"/>
    <mergeCell ref="J12:J13"/>
    <mergeCell ref="L12:L13"/>
    <mergeCell ref="M12:M13"/>
    <mergeCell ref="B13:H13"/>
    <mergeCell ref="J14:J15"/>
    <mergeCell ref="L14:L15"/>
    <mergeCell ref="M14:M15"/>
    <mergeCell ref="B15:H15"/>
    <mergeCell ref="J8:J9"/>
    <mergeCell ref="L8:L9"/>
    <mergeCell ref="M8:M9"/>
    <mergeCell ref="B9:H9"/>
    <mergeCell ref="J10:J11"/>
    <mergeCell ref="L10:L11"/>
    <mergeCell ref="M10:M11"/>
    <mergeCell ref="B11:H11"/>
    <mergeCell ref="A1:C1"/>
    <mergeCell ref="L4:L5"/>
    <mergeCell ref="M4:M5"/>
    <mergeCell ref="B5:H5"/>
    <mergeCell ref="J6:J7"/>
    <mergeCell ref="L6:L7"/>
    <mergeCell ref="M6:M7"/>
    <mergeCell ref="B7:H7"/>
  </mergeCells>
  <phoneticPr fontId="4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workbookViewId="0">
      <selection activeCell="C13" sqref="C13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315" t="str">
        <f>'基本情報（メール申込用）'!B1</f>
        <v>ナス・スプリングホースショー2023</v>
      </c>
      <c r="B1" s="316"/>
      <c r="C1" s="317"/>
      <c r="E1" s="93" t="s">
        <v>49</v>
      </c>
    </row>
    <row r="2" spans="1:12" ht="7.5" customHeight="1" x14ac:dyDescent="0.3"/>
    <row r="3" spans="1:12" ht="24" customHeight="1" x14ac:dyDescent="0.3">
      <c r="A3" s="346" t="s">
        <v>42</v>
      </c>
      <c r="B3" s="81" t="s">
        <v>6</v>
      </c>
      <c r="C3" s="349"/>
      <c r="D3" s="350"/>
      <c r="E3" s="351"/>
    </row>
    <row r="4" spans="1:12" ht="24" customHeight="1" x14ac:dyDescent="0.3">
      <c r="A4" s="347"/>
      <c r="B4" s="81" t="s">
        <v>31</v>
      </c>
      <c r="C4" s="349"/>
      <c r="D4" s="350"/>
      <c r="E4" s="351"/>
    </row>
    <row r="5" spans="1:12" ht="24" customHeight="1" x14ac:dyDescent="0.3">
      <c r="A5" s="347"/>
      <c r="B5" s="81" t="s">
        <v>15</v>
      </c>
      <c r="C5" s="349"/>
      <c r="D5" s="350"/>
      <c r="E5" s="351"/>
    </row>
    <row r="6" spans="1:12" ht="24" customHeight="1" x14ac:dyDescent="0.3">
      <c r="A6" s="347"/>
      <c r="B6" s="81" t="s">
        <v>16</v>
      </c>
      <c r="C6" s="349"/>
      <c r="D6" s="350"/>
      <c r="E6" s="351"/>
    </row>
    <row r="7" spans="1:12" ht="24" customHeight="1" x14ac:dyDescent="0.3">
      <c r="A7" s="347"/>
      <c r="B7" s="81" t="s">
        <v>32</v>
      </c>
      <c r="C7" s="349"/>
      <c r="D7" s="350"/>
      <c r="E7" s="351"/>
    </row>
    <row r="8" spans="1:12" ht="24" customHeight="1" x14ac:dyDescent="0.3">
      <c r="A8" s="347"/>
      <c r="B8" s="81" t="s">
        <v>33</v>
      </c>
      <c r="C8" s="354"/>
      <c r="D8" s="355"/>
      <c r="E8" s="356"/>
    </row>
    <row r="9" spans="1:12" ht="24" customHeight="1" x14ac:dyDescent="0.3">
      <c r="A9" s="348"/>
      <c r="B9" s="81" t="s">
        <v>17</v>
      </c>
      <c r="C9" s="349"/>
      <c r="D9" s="350"/>
      <c r="E9" s="351"/>
      <c r="L9" s="80"/>
    </row>
    <row r="10" spans="1:12" ht="24" customHeight="1" x14ac:dyDescent="0.3">
      <c r="B10" s="82"/>
      <c r="C10" s="88"/>
      <c r="D10" s="88"/>
      <c r="E10" s="88"/>
      <c r="L10" s="80"/>
    </row>
    <row r="11" spans="1:12" ht="24" customHeight="1" x14ac:dyDescent="0.3">
      <c r="A11" s="346" t="s">
        <v>43</v>
      </c>
      <c r="B11" s="363" t="s">
        <v>82</v>
      </c>
      <c r="C11" s="364"/>
      <c r="D11" s="364"/>
      <c r="E11" s="365"/>
      <c r="L11" s="80"/>
    </row>
    <row r="12" spans="1:12" ht="49.5" customHeight="1" x14ac:dyDescent="0.3">
      <c r="A12" s="348"/>
      <c r="B12" s="369" t="s">
        <v>41</v>
      </c>
      <c r="C12" s="370"/>
      <c r="D12" s="370"/>
      <c r="E12" s="371"/>
      <c r="L12" s="80"/>
    </row>
    <row r="13" spans="1:12" ht="24" customHeight="1" x14ac:dyDescent="0.3">
      <c r="B13" s="82"/>
      <c r="C13" s="190" t="b">
        <v>0</v>
      </c>
      <c r="D13" s="190"/>
      <c r="E13" s="82"/>
    </row>
    <row r="14" spans="1:12" ht="24" customHeight="1" x14ac:dyDescent="0.3">
      <c r="A14" s="346" t="s">
        <v>44</v>
      </c>
      <c r="B14" s="83" t="s">
        <v>11</v>
      </c>
      <c r="C14" s="375" t="str">
        <f>"全（　"&amp;COUNT('エントリー表（メール申込用）'!A5:A154)&amp;"　）エントリー"</f>
        <v>全（　0　）エントリー</v>
      </c>
      <c r="D14" s="376"/>
      <c r="E14" s="86">
        <f>SUM('エントリー表（メール申込用）'!I5:I154)</f>
        <v>0</v>
      </c>
    </row>
    <row r="15" spans="1:12" ht="24" customHeight="1" x14ac:dyDescent="0.3">
      <c r="A15" s="347"/>
      <c r="B15" s="83" t="s">
        <v>12</v>
      </c>
      <c r="C15" s="90">
        <f>'基本情報（メール申込用）'!C4</f>
        <v>11000</v>
      </c>
      <c r="D15" s="89">
        <f>COUNTIFS('参加馬登録表 (メール申込用)'!$P$6:$P$55,"公認競技出場予定あり")</f>
        <v>0</v>
      </c>
      <c r="E15" s="86">
        <f t="shared" ref="E15:E16" si="0">C15*D15</f>
        <v>0</v>
      </c>
    </row>
    <row r="16" spans="1:12" ht="24" customHeight="1" x14ac:dyDescent="0.3">
      <c r="A16" s="347"/>
      <c r="B16" s="83" t="s">
        <v>12</v>
      </c>
      <c r="C16" s="90">
        <f>'基本情報（メール申込用）'!D4</f>
        <v>5500</v>
      </c>
      <c r="D16" s="89">
        <f>COUNTIFS('参加馬登録表 (メール申込用)'!$P$6:$P$55,"公認競技出場予定なし")+COUNTIFS('参加馬登録表 (メール申込用)'!$B$6:$B$55,"&lt;&gt;",'参加馬登録表 (メール申込用)'!$P$6:$P$55,"")</f>
        <v>0</v>
      </c>
      <c r="E16" s="86">
        <f t="shared" si="0"/>
        <v>0</v>
      </c>
    </row>
    <row r="17" spans="1:5" ht="24" hidden="1" customHeight="1" x14ac:dyDescent="0.3">
      <c r="A17" s="347"/>
      <c r="B17" s="83" t="s">
        <v>12</v>
      </c>
      <c r="C17" s="90">
        <f>'基本情報（メール申込用）'!E4</f>
        <v>0</v>
      </c>
      <c r="D17" s="89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6">
        <f t="shared" ref="E17:E20" si="1">C17*D17</f>
        <v>0</v>
      </c>
    </row>
    <row r="18" spans="1:5" ht="24" hidden="1" customHeight="1" x14ac:dyDescent="0.3">
      <c r="A18" s="347"/>
      <c r="B18" s="83" t="s">
        <v>68</v>
      </c>
      <c r="C18" s="90">
        <v>1000</v>
      </c>
      <c r="D18" s="193">
        <v>0</v>
      </c>
      <c r="E18" s="86">
        <f t="shared" si="1"/>
        <v>0</v>
      </c>
    </row>
    <row r="19" spans="1:5" ht="24" customHeight="1" x14ac:dyDescent="0.3">
      <c r="A19" s="347"/>
      <c r="B19" s="83" t="s">
        <v>69</v>
      </c>
      <c r="C19" s="90">
        <v>1000</v>
      </c>
      <c r="D19" s="193">
        <v>0</v>
      </c>
      <c r="E19" s="86">
        <f t="shared" si="1"/>
        <v>0</v>
      </c>
    </row>
    <row r="20" spans="1:5" ht="24" customHeight="1" thickBot="1" x14ac:dyDescent="0.35">
      <c r="A20" s="347"/>
      <c r="B20" s="84" t="s">
        <v>70</v>
      </c>
      <c r="C20" s="91">
        <v>1000</v>
      </c>
      <c r="D20" s="194">
        <v>0</v>
      </c>
      <c r="E20" s="87">
        <f t="shared" si="1"/>
        <v>0</v>
      </c>
    </row>
    <row r="21" spans="1:5" ht="31.5" customHeight="1" thickTop="1" x14ac:dyDescent="0.3">
      <c r="A21" s="347"/>
      <c r="B21" s="85" t="s">
        <v>34</v>
      </c>
      <c r="C21" s="366">
        <f>SUM(E14:E20)</f>
        <v>0</v>
      </c>
      <c r="D21" s="367"/>
      <c r="E21" s="368"/>
    </row>
    <row r="22" spans="1:5" ht="24" customHeight="1" x14ac:dyDescent="0.3">
      <c r="A22" s="348"/>
      <c r="B22" s="81" t="s">
        <v>35</v>
      </c>
      <c r="C22" s="357"/>
      <c r="D22" s="358"/>
      <c r="E22" s="359"/>
    </row>
    <row r="23" spans="1:5" ht="24" customHeight="1" x14ac:dyDescent="0.3">
      <c r="B23" s="82"/>
      <c r="C23" s="82"/>
      <c r="D23" s="82"/>
      <c r="E23" s="82"/>
    </row>
    <row r="24" spans="1:5" ht="24" customHeight="1" x14ac:dyDescent="0.3">
      <c r="A24" s="346" t="s">
        <v>45</v>
      </c>
      <c r="B24" s="92" t="s">
        <v>36</v>
      </c>
      <c r="C24" s="195">
        <v>44562</v>
      </c>
      <c r="D24" s="196" t="s">
        <v>97</v>
      </c>
      <c r="E24" s="197">
        <v>0</v>
      </c>
    </row>
    <row r="25" spans="1:5" ht="24" customHeight="1" x14ac:dyDescent="0.3">
      <c r="A25" s="347"/>
      <c r="B25" s="92" t="s">
        <v>37</v>
      </c>
      <c r="C25" s="357" t="s">
        <v>98</v>
      </c>
      <c r="D25" s="359"/>
      <c r="E25" s="198">
        <v>0</v>
      </c>
    </row>
    <row r="26" spans="1:5" ht="16.5" x14ac:dyDescent="0.3">
      <c r="A26" s="347"/>
      <c r="B26" s="360" t="s">
        <v>40</v>
      </c>
      <c r="C26" s="361"/>
      <c r="D26" s="361"/>
      <c r="E26" s="362"/>
    </row>
    <row r="27" spans="1:5" ht="62.25" customHeight="1" x14ac:dyDescent="0.3">
      <c r="A27" s="348"/>
      <c r="B27" s="372"/>
      <c r="C27" s="373"/>
      <c r="D27" s="373"/>
      <c r="E27" s="374"/>
    </row>
    <row r="28" spans="1:5" ht="24" customHeight="1" thickBot="1" x14ac:dyDescent="0.35"/>
    <row r="29" spans="1:5" ht="48" customHeight="1" thickBot="1" x14ac:dyDescent="0.35">
      <c r="A29" s="100" t="s">
        <v>50</v>
      </c>
      <c r="B29" s="352" t="str">
        <f>IF(C13=TRUE,HYPERLINK("mailto:club@nasu-tf.com?subject=エントリー申込（"&amp;$A$1&amp;"）","申込書の送信（メールソフトが起動します。編集した申込ファイルを保存した後、添付して下さい）"),"誓約内容に同意の上、□にチェックを入れて下さい")</f>
        <v>誓約内容に同意の上、□にチェックを入れて下さい</v>
      </c>
      <c r="C29" s="352"/>
      <c r="D29" s="352"/>
      <c r="E29" s="353"/>
    </row>
  </sheetData>
  <sheetProtection algorithmName="SHA-512" hashValue="ltA88rAZ2764ez+3KrX5z2N5R3lWpCLqiqwf5GFwGXLH/Q12kkKdUEpaby7mLyd97C4sCXeZdBp/SG68d3pgNQ==" saltValue="tZMR+9EzK9rnLG09QPiMlg==" spinCount="100000" sheet="1" objects="1" scenarios="1" selectLockedCells="1"/>
  <mergeCells count="21"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  <mergeCell ref="A1:C1"/>
    <mergeCell ref="A3:A9"/>
    <mergeCell ref="A14:A22"/>
    <mergeCell ref="A24:A27"/>
    <mergeCell ref="A11:A12"/>
    <mergeCell ref="C3:E3"/>
    <mergeCell ref="C4:E4"/>
  </mergeCells>
  <phoneticPr fontId="4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361950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DF07-10AE-4A25-86F1-BBFA548CB972}">
  <dimension ref="A1:H35"/>
  <sheetViews>
    <sheetView showZeros="0" view="pageBreakPreview" topLeftCell="A10" zoomScale="115" zoomScaleNormal="100" zoomScaleSheetLayoutView="115" workbookViewId="0">
      <selection activeCell="K23" sqref="K23"/>
    </sheetView>
  </sheetViews>
  <sheetFormatPr defaultRowHeight="16.5" x14ac:dyDescent="0.3"/>
  <cols>
    <col min="1" max="1" width="23.5" style="1" customWidth="1"/>
    <col min="2" max="2" width="12.5" style="1" customWidth="1"/>
    <col min="3" max="3" width="9.5" style="1" customWidth="1"/>
    <col min="4" max="4" width="6.25" style="1" customWidth="1"/>
    <col min="5" max="5" width="21.25" style="1" customWidth="1"/>
    <col min="6" max="6" width="12.5" style="1" customWidth="1"/>
    <col min="7" max="7" width="9.5" style="1" customWidth="1"/>
    <col min="8" max="8" width="6.375" style="1" customWidth="1"/>
    <col min="9" max="16384" width="9" style="1"/>
  </cols>
  <sheetData>
    <row r="1" spans="1:8" ht="30" customHeight="1" thickBot="1" x14ac:dyDescent="0.35">
      <c r="A1" s="378" t="str">
        <f>'基本情報（メール申込用）'!B1&amp;" 参加人馬登録表"</f>
        <v>ナス・スプリングホースショー2023 参加人馬登録表</v>
      </c>
      <c r="B1" s="379"/>
      <c r="C1" s="380"/>
      <c r="D1" s="191"/>
      <c r="E1" s="381" t="str">
        <f>"団体名："&amp;'団体情報・合計（メール申込用）'!C3</f>
        <v>団体名：</v>
      </c>
      <c r="F1" s="381"/>
      <c r="G1" s="381"/>
      <c r="H1" s="381"/>
    </row>
    <row r="2" spans="1:8" ht="11.25" customHeight="1" thickBot="1" x14ac:dyDescent="0.35"/>
    <row r="3" spans="1:8" ht="22.5" customHeight="1" thickBot="1" x14ac:dyDescent="0.35">
      <c r="A3" s="215" t="s">
        <v>8</v>
      </c>
      <c r="B3" s="216"/>
      <c r="C3" s="192"/>
      <c r="D3" s="192"/>
      <c r="E3" s="217"/>
      <c r="F3" s="192"/>
      <c r="G3" s="192"/>
      <c r="H3" s="230"/>
    </row>
    <row r="4" spans="1:8" ht="15" customHeight="1" x14ac:dyDescent="0.3">
      <c r="A4" s="229" t="s">
        <v>95</v>
      </c>
      <c r="B4" s="228" t="s">
        <v>91</v>
      </c>
      <c r="C4" s="228" t="s">
        <v>2</v>
      </c>
      <c r="D4" s="228" t="s">
        <v>5</v>
      </c>
      <c r="E4" s="231" t="s">
        <v>4</v>
      </c>
      <c r="F4" s="231" t="s">
        <v>0</v>
      </c>
      <c r="G4" s="228" t="s">
        <v>3</v>
      </c>
      <c r="H4" s="227" t="s">
        <v>1</v>
      </c>
    </row>
    <row r="5" spans="1:8" ht="15" customHeight="1" x14ac:dyDescent="0.3">
      <c r="A5" s="232" t="s">
        <v>90</v>
      </c>
      <c r="B5" s="382" t="s">
        <v>18</v>
      </c>
      <c r="C5" s="382"/>
      <c r="D5" s="382"/>
      <c r="E5" s="382"/>
      <c r="F5" s="382"/>
      <c r="G5" s="382"/>
      <c r="H5" s="383"/>
    </row>
    <row r="6" spans="1:8" ht="33" customHeight="1" x14ac:dyDescent="0.3">
      <c r="A6" s="224">
        <f>'参加馬登録表 (メール申込用)'!B6</f>
        <v>0</v>
      </c>
      <c r="B6" s="225">
        <f>'参加馬登録表 (メール申込用)'!A6</f>
        <v>0</v>
      </c>
      <c r="C6" s="246">
        <f>'参加馬登録表 (メール申込用)'!D6</f>
        <v>0</v>
      </c>
      <c r="D6" s="225">
        <f>'参加馬登録表 (メール申込用)'!E6</f>
        <v>0</v>
      </c>
      <c r="E6" s="247">
        <f>'参加馬登録表 (メール申込用)'!I6</f>
        <v>0</v>
      </c>
      <c r="F6" s="225">
        <f>'参加馬登録表 (メール申込用)'!H6</f>
        <v>0</v>
      </c>
      <c r="G6" s="225">
        <f>'参加馬登録表 (メール申込用)'!G6</f>
        <v>0</v>
      </c>
      <c r="H6" s="237">
        <f>'参加馬登録表 (メール申込用)'!F6</f>
        <v>0</v>
      </c>
    </row>
    <row r="7" spans="1:8" ht="18" customHeight="1" x14ac:dyDescent="0.3">
      <c r="A7" s="248">
        <f>'参加馬登録表 (メール申込用)'!J6</f>
        <v>0</v>
      </c>
      <c r="B7" s="384" t="s">
        <v>96</v>
      </c>
      <c r="C7" s="384"/>
      <c r="D7" s="384"/>
      <c r="E7" s="384"/>
      <c r="F7" s="384"/>
      <c r="G7" s="384"/>
      <c r="H7" s="385"/>
    </row>
    <row r="8" spans="1:8" ht="33" customHeight="1" x14ac:dyDescent="0.3">
      <c r="A8" s="224">
        <f>'参加馬登録表 (メール申込用)'!B7</f>
        <v>0</v>
      </c>
      <c r="B8" s="225">
        <f>'参加馬登録表 (メール申込用)'!A7</f>
        <v>0</v>
      </c>
      <c r="C8" s="246">
        <f>'参加馬登録表 (メール申込用)'!D7</f>
        <v>0</v>
      </c>
      <c r="D8" s="225">
        <f>'参加馬登録表 (メール申込用)'!E7</f>
        <v>0</v>
      </c>
      <c r="E8" s="247" t="str">
        <f>'参加馬登録表 (メール申込用)'!I7</f>
        <v xml:space="preserve"> </v>
      </c>
      <c r="F8" s="225">
        <f>'参加馬登録表 (メール申込用)'!H7</f>
        <v>0</v>
      </c>
      <c r="G8" s="225">
        <f>'参加馬登録表 (メール申込用)'!G7</f>
        <v>0</v>
      </c>
      <c r="H8" s="237">
        <f>'参加馬登録表 (メール申込用)'!F7</f>
        <v>0</v>
      </c>
    </row>
    <row r="9" spans="1:8" ht="18" customHeight="1" x14ac:dyDescent="0.3">
      <c r="A9" s="248" t="str">
        <f>'参加馬登録表 (メール申込用)'!J7</f>
        <v/>
      </c>
      <c r="B9" s="384" t="s">
        <v>96</v>
      </c>
      <c r="C9" s="384"/>
      <c r="D9" s="384"/>
      <c r="E9" s="384"/>
      <c r="F9" s="384"/>
      <c r="G9" s="384"/>
      <c r="H9" s="385"/>
    </row>
    <row r="10" spans="1:8" ht="33" customHeight="1" x14ac:dyDescent="0.3">
      <c r="A10" s="224">
        <f>'参加馬登録表 (メール申込用)'!B8</f>
        <v>0</v>
      </c>
      <c r="B10" s="225">
        <f>'参加馬登録表 (メール申込用)'!A8</f>
        <v>0</v>
      </c>
      <c r="C10" s="246">
        <f>'参加馬登録表 (メール申込用)'!D8</f>
        <v>0</v>
      </c>
      <c r="D10" s="225">
        <f>'参加馬登録表 (メール申込用)'!E8</f>
        <v>0</v>
      </c>
      <c r="E10" s="247" t="str">
        <f>'参加馬登録表 (メール申込用)'!I8</f>
        <v xml:space="preserve"> </v>
      </c>
      <c r="F10" s="225">
        <f>'参加馬登録表 (メール申込用)'!H8</f>
        <v>0</v>
      </c>
      <c r="G10" s="225">
        <f>'参加馬登録表 (メール申込用)'!G8</f>
        <v>0</v>
      </c>
      <c r="H10" s="237">
        <f>'参加馬登録表 (メール申込用)'!F8</f>
        <v>0</v>
      </c>
    </row>
    <row r="11" spans="1:8" ht="18" customHeight="1" x14ac:dyDescent="0.3">
      <c r="A11" s="248" t="str">
        <f>'参加馬登録表 (メール申込用)'!J8</f>
        <v/>
      </c>
      <c r="B11" s="384" t="s">
        <v>96</v>
      </c>
      <c r="C11" s="384"/>
      <c r="D11" s="384"/>
      <c r="E11" s="384"/>
      <c r="F11" s="384"/>
      <c r="G11" s="384"/>
      <c r="H11" s="385"/>
    </row>
    <row r="12" spans="1:8" ht="33" customHeight="1" x14ac:dyDescent="0.3">
      <c r="A12" s="224">
        <f>'参加馬登録表 (メール申込用)'!B9</f>
        <v>0</v>
      </c>
      <c r="B12" s="225">
        <f>'参加馬登録表 (メール申込用)'!A9</f>
        <v>0</v>
      </c>
      <c r="C12" s="246">
        <f>'参加馬登録表 (メール申込用)'!D9</f>
        <v>0</v>
      </c>
      <c r="D12" s="225">
        <f>'参加馬登録表 (メール申込用)'!E9</f>
        <v>0</v>
      </c>
      <c r="E12" s="247" t="str">
        <f>'参加馬登録表 (メール申込用)'!I9</f>
        <v xml:space="preserve"> </v>
      </c>
      <c r="F12" s="225">
        <f>'参加馬登録表 (メール申込用)'!H9</f>
        <v>0</v>
      </c>
      <c r="G12" s="225">
        <f>'参加馬登録表 (メール申込用)'!G9</f>
        <v>0</v>
      </c>
      <c r="H12" s="237">
        <f>'参加馬登録表 (メール申込用)'!F9</f>
        <v>0</v>
      </c>
    </row>
    <row r="13" spans="1:8" ht="18" customHeight="1" x14ac:dyDescent="0.3">
      <c r="A13" s="248" t="str">
        <f>'参加馬登録表 (メール申込用)'!J9</f>
        <v/>
      </c>
      <c r="B13" s="384" t="s">
        <v>96</v>
      </c>
      <c r="C13" s="384"/>
      <c r="D13" s="384"/>
      <c r="E13" s="384"/>
      <c r="F13" s="384"/>
      <c r="G13" s="384"/>
      <c r="H13" s="385"/>
    </row>
    <row r="14" spans="1:8" ht="33" customHeight="1" x14ac:dyDescent="0.3">
      <c r="A14" s="224">
        <f>'参加馬登録表 (メール申込用)'!B10</f>
        <v>0</v>
      </c>
      <c r="B14" s="225">
        <f>'参加馬登録表 (メール申込用)'!A10</f>
        <v>0</v>
      </c>
      <c r="C14" s="246">
        <f>'参加馬登録表 (メール申込用)'!D10</f>
        <v>0</v>
      </c>
      <c r="D14" s="225">
        <f>'参加馬登録表 (メール申込用)'!E10</f>
        <v>0</v>
      </c>
      <c r="E14" s="247" t="str">
        <f>'参加馬登録表 (メール申込用)'!I10</f>
        <v xml:space="preserve"> </v>
      </c>
      <c r="F14" s="225">
        <f>'参加馬登録表 (メール申込用)'!H10</f>
        <v>0</v>
      </c>
      <c r="G14" s="225">
        <f>'参加馬登録表 (メール申込用)'!G10</f>
        <v>0</v>
      </c>
      <c r="H14" s="237">
        <f>'参加馬登録表 (メール申込用)'!F10</f>
        <v>0</v>
      </c>
    </row>
    <row r="15" spans="1:8" ht="18" customHeight="1" x14ac:dyDescent="0.3">
      <c r="A15" s="248" t="str">
        <f>'参加馬登録表 (メール申込用)'!J10</f>
        <v/>
      </c>
      <c r="B15" s="384" t="s">
        <v>96</v>
      </c>
      <c r="C15" s="384"/>
      <c r="D15" s="384"/>
      <c r="E15" s="384"/>
      <c r="F15" s="384"/>
      <c r="G15" s="384"/>
      <c r="H15" s="385"/>
    </row>
    <row r="16" spans="1:8" ht="33" customHeight="1" x14ac:dyDescent="0.3">
      <c r="A16" s="224">
        <f>'参加馬登録表 (メール申込用)'!B11</f>
        <v>0</v>
      </c>
      <c r="B16" s="225">
        <f>'参加馬登録表 (メール申込用)'!A11</f>
        <v>0</v>
      </c>
      <c r="C16" s="246">
        <f>'参加馬登録表 (メール申込用)'!D11</f>
        <v>0</v>
      </c>
      <c r="D16" s="225">
        <f>'参加馬登録表 (メール申込用)'!E11</f>
        <v>0</v>
      </c>
      <c r="E16" s="247" t="str">
        <f>'参加馬登録表 (メール申込用)'!I11</f>
        <v xml:space="preserve"> </v>
      </c>
      <c r="F16" s="225">
        <f>'参加馬登録表 (メール申込用)'!H11</f>
        <v>0</v>
      </c>
      <c r="G16" s="225">
        <f>'参加馬登録表 (メール申込用)'!G11</f>
        <v>0</v>
      </c>
      <c r="H16" s="237">
        <f>'参加馬登録表 (メール申込用)'!F11</f>
        <v>0</v>
      </c>
    </row>
    <row r="17" spans="1:8" ht="18" customHeight="1" x14ac:dyDescent="0.3">
      <c r="A17" s="248" t="str">
        <f>'参加馬登録表 (メール申込用)'!J11</f>
        <v/>
      </c>
      <c r="B17" s="386" t="s">
        <v>96</v>
      </c>
      <c r="C17" s="387"/>
      <c r="D17" s="387"/>
      <c r="E17" s="387"/>
      <c r="F17" s="387"/>
      <c r="G17" s="387"/>
      <c r="H17" s="388"/>
    </row>
    <row r="18" spans="1:8" ht="33" customHeight="1" x14ac:dyDescent="0.3">
      <c r="A18" s="233"/>
      <c r="B18" s="234"/>
      <c r="C18" s="235">
        <f>'参加馬登録表 (メール申込用)'!D12</f>
        <v>0</v>
      </c>
      <c r="D18" s="234"/>
      <c r="E18" s="236"/>
      <c r="F18" s="234"/>
      <c r="G18" s="234"/>
      <c r="H18" s="238"/>
    </row>
    <row r="19" spans="1:8" ht="18" customHeight="1" x14ac:dyDescent="0.3">
      <c r="A19" s="226" t="str">
        <f>'参加馬登録表 (メール申込用)'!J12</f>
        <v/>
      </c>
      <c r="B19" s="386" t="s">
        <v>96</v>
      </c>
      <c r="C19" s="387"/>
      <c r="D19" s="387"/>
      <c r="E19" s="387"/>
      <c r="F19" s="387"/>
      <c r="G19" s="387"/>
      <c r="H19" s="388"/>
    </row>
    <row r="20" spans="1:8" ht="33" customHeight="1" x14ac:dyDescent="0.3">
      <c r="A20" s="233"/>
      <c r="B20" s="234"/>
      <c r="C20" s="235">
        <f>'参加馬登録表 (メール申込用)'!D13</f>
        <v>0</v>
      </c>
      <c r="D20" s="234"/>
      <c r="E20" s="236"/>
      <c r="F20" s="234"/>
      <c r="G20" s="234"/>
      <c r="H20" s="238"/>
    </row>
    <row r="21" spans="1:8" ht="18" customHeight="1" thickBot="1" x14ac:dyDescent="0.35">
      <c r="A21" s="239" t="str">
        <f>'参加馬登録表 (メール申込用)'!J13</f>
        <v/>
      </c>
      <c r="B21" s="389" t="s">
        <v>96</v>
      </c>
      <c r="C21" s="390"/>
      <c r="D21" s="390"/>
      <c r="E21" s="390"/>
      <c r="F21" s="390"/>
      <c r="G21" s="390"/>
      <c r="H21" s="391"/>
    </row>
    <row r="22" spans="1:8" ht="18" customHeight="1" thickBot="1" x14ac:dyDescent="0.35">
      <c r="A22" s="377"/>
      <c r="B22" s="377"/>
      <c r="C22" s="377"/>
      <c r="D22" s="377"/>
      <c r="E22" s="377"/>
      <c r="F22" s="377"/>
      <c r="G22" s="377"/>
      <c r="H22" s="377"/>
    </row>
    <row r="23" spans="1:8" ht="22.5" customHeight="1" thickBot="1" x14ac:dyDescent="0.35">
      <c r="A23" s="215" t="s">
        <v>9</v>
      </c>
      <c r="B23" s="216"/>
      <c r="C23" s="192"/>
      <c r="D23" s="192"/>
      <c r="E23" s="217"/>
      <c r="F23" s="192"/>
      <c r="G23" s="192"/>
      <c r="H23" s="230"/>
    </row>
    <row r="24" spans="1:8" ht="15" customHeight="1" x14ac:dyDescent="0.3">
      <c r="A24" s="240" t="s">
        <v>10</v>
      </c>
      <c r="B24" s="231" t="s">
        <v>94</v>
      </c>
      <c r="C24" s="392" t="s">
        <v>2</v>
      </c>
      <c r="D24" s="394" t="s">
        <v>92</v>
      </c>
      <c r="E24" s="240" t="s">
        <v>10</v>
      </c>
      <c r="F24" s="231" t="s">
        <v>94</v>
      </c>
      <c r="G24" s="392" t="s">
        <v>2</v>
      </c>
      <c r="H24" s="394" t="s">
        <v>92</v>
      </c>
    </row>
    <row r="25" spans="1:8" ht="15" customHeight="1" x14ac:dyDescent="0.3">
      <c r="A25" s="241" t="s">
        <v>93</v>
      </c>
      <c r="B25" s="242" t="s">
        <v>91</v>
      </c>
      <c r="C25" s="393"/>
      <c r="D25" s="395"/>
      <c r="E25" s="241" t="s">
        <v>93</v>
      </c>
      <c r="F25" s="242" t="s">
        <v>91</v>
      </c>
      <c r="G25" s="393"/>
      <c r="H25" s="395"/>
    </row>
    <row r="26" spans="1:8" ht="22.5" customHeight="1" x14ac:dyDescent="0.3">
      <c r="A26" s="224">
        <f>'参加選手登録表 (メール申込用)'!C5</f>
        <v>0</v>
      </c>
      <c r="B26" s="225">
        <f>'参加選手登録表 (メール申込用)'!G5</f>
        <v>0</v>
      </c>
      <c r="C26" s="396">
        <f>'参加選手登録表 (メール申込用)'!D5</f>
        <v>0</v>
      </c>
      <c r="D26" s="398">
        <f>'参加選手登録表 (メール申込用)'!E5</f>
        <v>0</v>
      </c>
      <c r="E26" s="224">
        <f>'参加選手登録表 (メール申込用)'!C10</f>
        <v>0</v>
      </c>
      <c r="F26" s="225" t="str">
        <f>'参加選手登録表 (メール申込用)'!G10</f>
        <v/>
      </c>
      <c r="G26" s="396">
        <f>'参加選手登録表 (メール申込用)'!D10</f>
        <v>0</v>
      </c>
      <c r="H26" s="398">
        <f>'参加選手登録表 (メール申込用)'!E10</f>
        <v>0</v>
      </c>
    </row>
    <row r="27" spans="1:8" ht="33" customHeight="1" x14ac:dyDescent="0.3">
      <c r="A27" s="248">
        <f>'参加選手登録表 (メール申込用)'!B5</f>
        <v>0</v>
      </c>
      <c r="B27" s="249">
        <f>'参加選手登録表 (メール申込用)'!A5</f>
        <v>0</v>
      </c>
      <c r="C27" s="397"/>
      <c r="D27" s="399"/>
      <c r="E27" s="248">
        <f>'参加選手登録表 (メール申込用)'!B10</f>
        <v>0</v>
      </c>
      <c r="F27" s="249">
        <f>'参加選手登録表 (メール申込用)'!A10</f>
        <v>0</v>
      </c>
      <c r="G27" s="397"/>
      <c r="H27" s="399"/>
    </row>
    <row r="28" spans="1:8" ht="22.5" customHeight="1" x14ac:dyDescent="0.3">
      <c r="A28" s="224">
        <f>'参加選手登録表 (メール申込用)'!C6</f>
        <v>0</v>
      </c>
      <c r="B28" s="225">
        <f>'参加選手登録表 (メール申込用)'!G6</f>
        <v>0</v>
      </c>
      <c r="C28" s="396">
        <f>'参加選手登録表 (メール申込用)'!D6</f>
        <v>0</v>
      </c>
      <c r="D28" s="398">
        <f>'参加選手登録表 (メール申込用)'!E6</f>
        <v>0</v>
      </c>
      <c r="E28" s="224">
        <f>'参加選手登録表 (メール申込用)'!C11</f>
        <v>0</v>
      </c>
      <c r="F28" s="225" t="str">
        <f>'参加選手登録表 (メール申込用)'!G11</f>
        <v/>
      </c>
      <c r="G28" s="396">
        <f>'参加選手登録表 (メール申込用)'!D11</f>
        <v>0</v>
      </c>
      <c r="H28" s="398">
        <f>'参加選手登録表 (メール申込用)'!E11</f>
        <v>0</v>
      </c>
    </row>
    <row r="29" spans="1:8" ht="33" customHeight="1" x14ac:dyDescent="0.3">
      <c r="A29" s="248">
        <f>'参加選手登録表 (メール申込用)'!B6</f>
        <v>0</v>
      </c>
      <c r="B29" s="249">
        <f>'参加選手登録表 (メール申込用)'!A6</f>
        <v>0</v>
      </c>
      <c r="C29" s="397"/>
      <c r="D29" s="399"/>
      <c r="E29" s="248">
        <f>'参加選手登録表 (メール申込用)'!B11</f>
        <v>0</v>
      </c>
      <c r="F29" s="249">
        <f>'参加選手登録表 (メール申込用)'!A11</f>
        <v>0</v>
      </c>
      <c r="G29" s="397"/>
      <c r="H29" s="399"/>
    </row>
    <row r="30" spans="1:8" ht="22.5" customHeight="1" x14ac:dyDescent="0.3">
      <c r="A30" s="224">
        <f>'参加選手登録表 (メール申込用)'!C7</f>
        <v>0</v>
      </c>
      <c r="B30" s="225" t="str">
        <f>'参加選手登録表 (メール申込用)'!G7</f>
        <v/>
      </c>
      <c r="C30" s="396">
        <f>'参加選手登録表 (メール申込用)'!D7</f>
        <v>0</v>
      </c>
      <c r="D30" s="398">
        <f>'参加選手登録表 (メール申込用)'!E7</f>
        <v>0</v>
      </c>
      <c r="E30" s="224">
        <f>'参加選手登録表 (メール申込用)'!C12</f>
        <v>0</v>
      </c>
      <c r="F30" s="225" t="str">
        <f>'参加選手登録表 (メール申込用)'!G12</f>
        <v/>
      </c>
      <c r="G30" s="396">
        <f>'参加選手登録表 (メール申込用)'!D12</f>
        <v>0</v>
      </c>
      <c r="H30" s="398">
        <f>'参加選手登録表 (メール申込用)'!E12</f>
        <v>0</v>
      </c>
    </row>
    <row r="31" spans="1:8" ht="33" customHeight="1" x14ac:dyDescent="0.3">
      <c r="A31" s="248">
        <f>'参加選手登録表 (メール申込用)'!B7</f>
        <v>0</v>
      </c>
      <c r="B31" s="249">
        <f>'参加選手登録表 (メール申込用)'!A7</f>
        <v>0</v>
      </c>
      <c r="C31" s="397"/>
      <c r="D31" s="399"/>
      <c r="E31" s="248">
        <f>'参加選手登録表 (メール申込用)'!B12</f>
        <v>0</v>
      </c>
      <c r="F31" s="249">
        <f>'参加選手登録表 (メール申込用)'!A12</f>
        <v>0</v>
      </c>
      <c r="G31" s="397"/>
      <c r="H31" s="399"/>
    </row>
    <row r="32" spans="1:8" ht="22.5" customHeight="1" x14ac:dyDescent="0.3">
      <c r="A32" s="224">
        <f>'参加選手登録表 (メール申込用)'!C8</f>
        <v>0</v>
      </c>
      <c r="B32" s="225" t="str">
        <f>'参加選手登録表 (メール申込用)'!G8</f>
        <v/>
      </c>
      <c r="C32" s="396">
        <f>'参加選手登録表 (メール申込用)'!D8</f>
        <v>0</v>
      </c>
      <c r="D32" s="398">
        <f>'参加選手登録表 (メール申込用)'!E8</f>
        <v>0</v>
      </c>
      <c r="E32" s="224">
        <f>'参加選手登録表 (メール申込用)'!C13</f>
        <v>0</v>
      </c>
      <c r="F32" s="225" t="str">
        <f>'参加選手登録表 (メール申込用)'!G13</f>
        <v/>
      </c>
      <c r="G32" s="396">
        <f>'参加選手登録表 (メール申込用)'!D13</f>
        <v>0</v>
      </c>
      <c r="H32" s="398">
        <f>'参加選手登録表 (メール申込用)'!E13</f>
        <v>0</v>
      </c>
    </row>
    <row r="33" spans="1:8" ht="33" customHeight="1" x14ac:dyDescent="0.3">
      <c r="A33" s="248">
        <f>'参加選手登録表 (メール申込用)'!B8</f>
        <v>0</v>
      </c>
      <c r="B33" s="249">
        <f>'参加選手登録表 (メール申込用)'!A8</f>
        <v>0</v>
      </c>
      <c r="C33" s="397"/>
      <c r="D33" s="399"/>
      <c r="E33" s="248">
        <f>'参加選手登録表 (メール申込用)'!B13</f>
        <v>0</v>
      </c>
      <c r="F33" s="249">
        <f>'参加選手登録表 (メール申込用)'!A13</f>
        <v>0</v>
      </c>
      <c r="G33" s="397"/>
      <c r="H33" s="399"/>
    </row>
    <row r="34" spans="1:8" ht="22.5" customHeight="1" x14ac:dyDescent="0.3">
      <c r="A34" s="224">
        <f>'参加選手登録表 (メール申込用)'!C9</f>
        <v>0</v>
      </c>
      <c r="B34" s="225" t="str">
        <f>'参加選手登録表 (メール申込用)'!G9</f>
        <v/>
      </c>
      <c r="C34" s="396">
        <f>'参加選手登録表 (メール申込用)'!D9</f>
        <v>0</v>
      </c>
      <c r="D34" s="398">
        <f>'参加選手登録表 (メール申込用)'!E9</f>
        <v>0</v>
      </c>
      <c r="E34" s="224">
        <f>'参加選手登録表 (メール申込用)'!C14</f>
        <v>0</v>
      </c>
      <c r="F34" s="225" t="str">
        <f>'参加選手登録表 (メール申込用)'!G14</f>
        <v/>
      </c>
      <c r="G34" s="396">
        <f>'参加選手登録表 (メール申込用)'!D14</f>
        <v>0</v>
      </c>
      <c r="H34" s="398">
        <f>'参加選手登録表 (メール申込用)'!E14</f>
        <v>0</v>
      </c>
    </row>
    <row r="35" spans="1:8" ht="33" customHeight="1" x14ac:dyDescent="0.3">
      <c r="A35" s="248">
        <f>'参加選手登録表 (メール申込用)'!B9</f>
        <v>0</v>
      </c>
      <c r="B35" s="249">
        <f>'参加選手登録表 (メール申込用)'!A9</f>
        <v>0</v>
      </c>
      <c r="C35" s="397"/>
      <c r="D35" s="399"/>
      <c r="E35" s="248">
        <f>'参加選手登録表 (メール申込用)'!B14</f>
        <v>0</v>
      </c>
      <c r="F35" s="249">
        <f>'参加選手登録表 (メール申込用)'!A14</f>
        <v>0</v>
      </c>
      <c r="G35" s="397"/>
      <c r="H35" s="399"/>
    </row>
  </sheetData>
  <mergeCells count="36">
    <mergeCell ref="C32:C33"/>
    <mergeCell ref="D32:D33"/>
    <mergeCell ref="G32:G33"/>
    <mergeCell ref="H32:H33"/>
    <mergeCell ref="C34:C35"/>
    <mergeCell ref="D34:D35"/>
    <mergeCell ref="G34:G35"/>
    <mergeCell ref="H34:H35"/>
    <mergeCell ref="C28:C29"/>
    <mergeCell ref="D28:D29"/>
    <mergeCell ref="G28:G29"/>
    <mergeCell ref="H28:H29"/>
    <mergeCell ref="C30:C31"/>
    <mergeCell ref="D30:D31"/>
    <mergeCell ref="G30:G31"/>
    <mergeCell ref="H30:H31"/>
    <mergeCell ref="C24:C25"/>
    <mergeCell ref="D24:D25"/>
    <mergeCell ref="G24:G25"/>
    <mergeCell ref="H24:H25"/>
    <mergeCell ref="C26:C27"/>
    <mergeCell ref="D26:D27"/>
    <mergeCell ref="G26:G27"/>
    <mergeCell ref="H26:H27"/>
    <mergeCell ref="A22:H22"/>
    <mergeCell ref="A1:C1"/>
    <mergeCell ref="E1:H1"/>
    <mergeCell ref="B5:H5"/>
    <mergeCell ref="B7:H7"/>
    <mergeCell ref="B9:H9"/>
    <mergeCell ref="B11:H11"/>
    <mergeCell ref="B13:H13"/>
    <mergeCell ref="B15:H15"/>
    <mergeCell ref="B17:H17"/>
    <mergeCell ref="B19:H19"/>
    <mergeCell ref="B21:H21"/>
  </mergeCells>
  <phoneticPr fontId="4"/>
  <printOptions horizontalCentered="1"/>
  <pageMargins left="0.23622047244094491" right="0.2362204724409449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1B7-1B87-4315-8017-F126B4C44262}">
  <dimension ref="A1:AF80"/>
  <sheetViews>
    <sheetView topLeftCell="A13" zoomScale="85" zoomScaleNormal="85" workbookViewId="0">
      <selection activeCell="W14" sqref="W14:W15"/>
    </sheetView>
  </sheetViews>
  <sheetFormatPr defaultRowHeight="13.5" x14ac:dyDescent="0.15"/>
  <cols>
    <col min="1" max="1" width="2.375" style="445" customWidth="1"/>
    <col min="2" max="2" width="12.75" style="445" customWidth="1"/>
    <col min="3" max="3" width="11.875" style="445" customWidth="1"/>
    <col min="4" max="4" width="3.375" style="445" customWidth="1"/>
    <col min="5" max="32" width="4.125" style="445" customWidth="1"/>
    <col min="33" max="16384" width="9" style="445"/>
  </cols>
  <sheetData>
    <row r="1" spans="1:32" ht="14.25" customHeight="1" x14ac:dyDescent="0.15">
      <c r="A1" s="444" t="str">
        <f>[1]要項!$A$1&amp;" エントリー申込書"</f>
        <v>ナス・スプリングホースショー2023 エントリー申込書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V1" s="446" t="s">
        <v>271</v>
      </c>
      <c r="W1" s="446"/>
      <c r="X1" s="446"/>
      <c r="Y1" s="446"/>
      <c r="Z1" s="446"/>
      <c r="AA1" s="446"/>
      <c r="AB1" s="446"/>
      <c r="AC1" s="446"/>
      <c r="AD1" s="446"/>
      <c r="AE1" s="446"/>
      <c r="AF1" s="446"/>
    </row>
    <row r="2" spans="1:32" ht="7.5" customHeight="1" thickBot="1" x14ac:dyDescent="0.2"/>
    <row r="3" spans="1:32" x14ac:dyDescent="0.15">
      <c r="A3" s="447" t="s">
        <v>276</v>
      </c>
      <c r="B3" s="448"/>
      <c r="C3" s="448"/>
      <c r="D3" s="449"/>
      <c r="E3" s="450">
        <f>[1]要項!D12</f>
        <v>1</v>
      </c>
      <c r="F3" s="451"/>
      <c r="G3" s="451">
        <f>[1]要項!D13</f>
        <v>2</v>
      </c>
      <c r="H3" s="451"/>
      <c r="I3" s="451">
        <f>[1]要項!D14</f>
        <v>3</v>
      </c>
      <c r="J3" s="451"/>
      <c r="K3" s="451">
        <f>[1]要項!D15</f>
        <v>4</v>
      </c>
      <c r="L3" s="451"/>
      <c r="M3" s="451">
        <f>[1]要項!D16</f>
        <v>5</v>
      </c>
      <c r="N3" s="451"/>
      <c r="O3" s="451">
        <f>[1]要項!D17</f>
        <v>6</v>
      </c>
      <c r="P3" s="451"/>
      <c r="Q3" s="451">
        <f>[1]要項!D18</f>
        <v>7</v>
      </c>
      <c r="R3" s="451"/>
      <c r="S3" s="451">
        <f>[1]要項!D19</f>
        <v>8</v>
      </c>
      <c r="T3" s="451"/>
      <c r="U3" s="452">
        <f>[1]要項!D20</f>
        <v>9</v>
      </c>
      <c r="V3" s="450"/>
      <c r="W3" s="452">
        <f>[1]要項!D21</f>
        <v>10</v>
      </c>
      <c r="X3" s="450"/>
      <c r="Y3" s="452">
        <f>[1]要項!D22</f>
        <v>11</v>
      </c>
      <c r="Z3" s="450"/>
      <c r="AA3" s="452">
        <f>[1]要項!D23</f>
        <v>12</v>
      </c>
      <c r="AB3" s="450"/>
      <c r="AC3" s="452">
        <f>[1]要項!D24</f>
        <v>13</v>
      </c>
      <c r="AD3" s="453"/>
      <c r="AE3" s="452">
        <f>[1]要項!D25</f>
        <v>14</v>
      </c>
      <c r="AF3" s="454"/>
    </row>
    <row r="4" spans="1:32" ht="18" customHeight="1" thickBot="1" x14ac:dyDescent="0.2">
      <c r="A4" s="455"/>
      <c r="B4" s="456"/>
      <c r="C4" s="456"/>
      <c r="D4" s="457"/>
      <c r="E4" s="458" t="str">
        <f>[1]要項!O12</f>
        <v>馬場</v>
      </c>
      <c r="F4" s="459"/>
      <c r="G4" s="460" t="str">
        <f>[1]要項!O13</f>
        <v>トレ100c</v>
      </c>
      <c r="H4" s="460"/>
      <c r="I4" s="461" t="str">
        <f>[1]要項!O14</f>
        <v>MD</v>
      </c>
      <c r="J4" s="459"/>
      <c r="K4" s="461" t="str">
        <f>[1]要項!O15</f>
        <v>MDアマ</v>
      </c>
      <c r="L4" s="459"/>
      <c r="M4" s="461" t="str">
        <f>[1]要項!O16</f>
        <v>MDトレ</v>
      </c>
      <c r="N4" s="459"/>
      <c r="O4" s="461" t="str">
        <f>[1]要項!O17</f>
        <v>MC</v>
      </c>
      <c r="P4" s="459"/>
      <c r="Q4" s="461" t="str">
        <f>[1]要項!O18</f>
        <v>MCアマ</v>
      </c>
      <c r="R4" s="459"/>
      <c r="S4" s="461" t="str">
        <f>[1]要項!O19</f>
        <v>MCトレ</v>
      </c>
      <c r="T4" s="458"/>
      <c r="U4" s="461" t="str">
        <f>[1]要項!O20</f>
        <v>スプリングN</v>
      </c>
      <c r="V4" s="459"/>
      <c r="W4" s="461" t="str">
        <f>[1]要項!O21</f>
        <v>ジムカーナ</v>
      </c>
      <c r="X4" s="459"/>
      <c r="Y4" s="461" t="str">
        <f>[1]要項!O22</f>
        <v>クロスバー</v>
      </c>
      <c r="Z4" s="459"/>
      <c r="AA4" s="461" t="str">
        <f>[1]要項!O23</f>
        <v>Cクラス80c</v>
      </c>
      <c r="AB4" s="459"/>
      <c r="AC4" s="461" t="str">
        <f>[1]要項!O24</f>
        <v>Bクラス90c</v>
      </c>
      <c r="AD4" s="458"/>
      <c r="AE4" s="461" t="str">
        <f>[1]要項!O25</f>
        <v>Aクラス100c</v>
      </c>
      <c r="AF4" s="462"/>
    </row>
    <row r="5" spans="1:32" ht="9" customHeight="1" x14ac:dyDescent="0.15">
      <c r="A5" s="463"/>
      <c r="B5" s="464" t="s">
        <v>93</v>
      </c>
      <c r="C5" s="465" t="s">
        <v>277</v>
      </c>
      <c r="D5" s="466"/>
      <c r="E5" s="467" t="s">
        <v>246</v>
      </c>
      <c r="F5" s="468">
        <f>[1]要項!L12</f>
        <v>8000</v>
      </c>
      <c r="G5" s="469">
        <v>5000</v>
      </c>
      <c r="H5" s="470"/>
      <c r="I5" s="469">
        <v>10000</v>
      </c>
      <c r="J5" s="470"/>
      <c r="K5" s="469">
        <v>10000</v>
      </c>
      <c r="L5" s="470"/>
      <c r="M5" s="469">
        <v>5000</v>
      </c>
      <c r="N5" s="470"/>
      <c r="O5" s="469">
        <v>10000</v>
      </c>
      <c r="P5" s="470"/>
      <c r="Q5" s="469">
        <v>10000</v>
      </c>
      <c r="R5" s="470"/>
      <c r="S5" s="469">
        <v>5000</v>
      </c>
      <c r="T5" s="470"/>
      <c r="U5" s="469">
        <v>10000</v>
      </c>
      <c r="V5" s="470"/>
      <c r="W5" s="471" t="s">
        <v>246</v>
      </c>
      <c r="X5" s="470">
        <v>5000</v>
      </c>
      <c r="Y5" s="471" t="s">
        <v>246</v>
      </c>
      <c r="Z5" s="470">
        <v>6000</v>
      </c>
      <c r="AA5" s="471" t="s">
        <v>246</v>
      </c>
      <c r="AB5" s="470">
        <v>7000</v>
      </c>
      <c r="AC5" s="471" t="s">
        <v>246</v>
      </c>
      <c r="AD5" s="468">
        <v>7000</v>
      </c>
      <c r="AE5" s="471" t="s">
        <v>246</v>
      </c>
      <c r="AF5" s="472">
        <v>8000</v>
      </c>
    </row>
    <row r="6" spans="1:32" ht="9" customHeight="1" thickBot="1" x14ac:dyDescent="0.2">
      <c r="A6" s="473"/>
      <c r="B6" s="474"/>
      <c r="C6" s="475"/>
      <c r="D6" s="476"/>
      <c r="E6" s="477">
        <v>5000</v>
      </c>
      <c r="F6" s="478"/>
      <c r="G6" s="479"/>
      <c r="H6" s="480"/>
      <c r="I6" s="479"/>
      <c r="J6" s="480"/>
      <c r="K6" s="479"/>
      <c r="L6" s="480"/>
      <c r="M6" s="479"/>
      <c r="N6" s="480"/>
      <c r="O6" s="479"/>
      <c r="P6" s="480"/>
      <c r="Q6" s="479"/>
      <c r="R6" s="480"/>
      <c r="S6" s="479"/>
      <c r="T6" s="480"/>
      <c r="U6" s="479"/>
      <c r="V6" s="480"/>
      <c r="W6" s="481">
        <v>5000</v>
      </c>
      <c r="X6" s="480"/>
      <c r="Y6" s="481">
        <v>5000</v>
      </c>
      <c r="Z6" s="480"/>
      <c r="AA6" s="481">
        <v>6000</v>
      </c>
      <c r="AB6" s="480"/>
      <c r="AC6" s="481">
        <v>5000</v>
      </c>
      <c r="AD6" s="478"/>
      <c r="AE6" s="481">
        <v>5000</v>
      </c>
      <c r="AF6" s="482"/>
    </row>
    <row r="7" spans="1:32" ht="15" customHeight="1" x14ac:dyDescent="0.15">
      <c r="A7" s="483">
        <v>1</v>
      </c>
      <c r="B7" s="484"/>
      <c r="C7" s="485"/>
      <c r="D7" s="486"/>
      <c r="E7" s="487"/>
      <c r="F7" s="488"/>
      <c r="G7" s="489" t="s">
        <v>265</v>
      </c>
      <c r="H7" s="490"/>
      <c r="I7" s="491"/>
      <c r="J7" s="492"/>
      <c r="K7" s="491"/>
      <c r="L7" s="492"/>
      <c r="M7" s="489" t="s">
        <v>265</v>
      </c>
      <c r="N7" s="490"/>
      <c r="O7" s="491"/>
      <c r="P7" s="492"/>
      <c r="Q7" s="491"/>
      <c r="R7" s="492"/>
      <c r="S7" s="489" t="s">
        <v>265</v>
      </c>
      <c r="T7" s="490"/>
      <c r="U7" s="491"/>
      <c r="V7" s="492"/>
      <c r="W7" s="493"/>
      <c r="X7" s="494"/>
      <c r="Y7" s="493"/>
      <c r="Z7" s="494"/>
      <c r="AA7" s="493"/>
      <c r="AB7" s="494"/>
      <c r="AC7" s="493"/>
      <c r="AD7" s="495"/>
      <c r="AE7" s="493"/>
      <c r="AF7" s="496"/>
    </row>
    <row r="8" spans="1:32" ht="15" customHeight="1" x14ac:dyDescent="0.15">
      <c r="A8" s="497"/>
      <c r="B8" s="498"/>
      <c r="C8" s="499"/>
      <c r="D8" s="500"/>
      <c r="E8" s="501" t="s">
        <v>272</v>
      </c>
      <c r="F8" s="502"/>
      <c r="G8" s="503"/>
      <c r="H8" s="504"/>
      <c r="I8" s="505"/>
      <c r="J8" s="506"/>
      <c r="K8" s="505"/>
      <c r="L8" s="506"/>
      <c r="M8" s="503"/>
      <c r="N8" s="504"/>
      <c r="O8" s="505"/>
      <c r="P8" s="506"/>
      <c r="Q8" s="505"/>
      <c r="R8" s="506"/>
      <c r="S8" s="503"/>
      <c r="T8" s="504"/>
      <c r="U8" s="505"/>
      <c r="V8" s="506"/>
      <c r="W8" s="507" t="s">
        <v>265</v>
      </c>
      <c r="X8" s="508" t="s">
        <v>265</v>
      </c>
      <c r="Y8" s="507" t="s">
        <v>265</v>
      </c>
      <c r="Z8" s="508" t="s">
        <v>265</v>
      </c>
      <c r="AA8" s="507" t="s">
        <v>265</v>
      </c>
      <c r="AB8" s="508" t="s">
        <v>265</v>
      </c>
      <c r="AC8" s="507" t="s">
        <v>265</v>
      </c>
      <c r="AD8" s="509" t="s">
        <v>265</v>
      </c>
      <c r="AE8" s="507" t="s">
        <v>265</v>
      </c>
      <c r="AF8" s="510" t="s">
        <v>265</v>
      </c>
    </row>
    <row r="9" spans="1:32" ht="15" customHeight="1" x14ac:dyDescent="0.15">
      <c r="A9" s="497">
        <v>2</v>
      </c>
      <c r="B9" s="511"/>
      <c r="C9" s="499"/>
      <c r="D9" s="500"/>
      <c r="E9" s="512"/>
      <c r="F9" s="513"/>
      <c r="G9" s="514" t="s">
        <v>265</v>
      </c>
      <c r="H9" s="515"/>
      <c r="I9" s="516"/>
      <c r="J9" s="517"/>
      <c r="K9" s="516"/>
      <c r="L9" s="517"/>
      <c r="M9" s="514" t="s">
        <v>265</v>
      </c>
      <c r="N9" s="515"/>
      <c r="O9" s="516"/>
      <c r="P9" s="517"/>
      <c r="Q9" s="516"/>
      <c r="R9" s="517"/>
      <c r="S9" s="514" t="s">
        <v>265</v>
      </c>
      <c r="T9" s="515"/>
      <c r="U9" s="516"/>
      <c r="V9" s="517"/>
      <c r="W9" s="518"/>
      <c r="X9" s="519"/>
      <c r="Y9" s="518"/>
      <c r="Z9" s="519"/>
      <c r="AA9" s="518"/>
      <c r="AB9" s="519"/>
      <c r="AC9" s="518"/>
      <c r="AD9" s="520"/>
      <c r="AE9" s="518"/>
      <c r="AF9" s="521"/>
    </row>
    <row r="10" spans="1:32" ht="15" customHeight="1" x14ac:dyDescent="0.15">
      <c r="A10" s="497"/>
      <c r="B10" s="522"/>
      <c r="C10" s="499"/>
      <c r="D10" s="500"/>
      <c r="E10" s="523" t="s">
        <v>272</v>
      </c>
      <c r="F10" s="502"/>
      <c r="G10" s="503"/>
      <c r="H10" s="504"/>
      <c r="I10" s="505"/>
      <c r="J10" s="506"/>
      <c r="K10" s="505"/>
      <c r="L10" s="506"/>
      <c r="M10" s="503"/>
      <c r="N10" s="504"/>
      <c r="O10" s="505"/>
      <c r="P10" s="506"/>
      <c r="Q10" s="505"/>
      <c r="R10" s="506"/>
      <c r="S10" s="503"/>
      <c r="T10" s="504"/>
      <c r="U10" s="505"/>
      <c r="V10" s="506"/>
      <c r="W10" s="507" t="s">
        <v>265</v>
      </c>
      <c r="X10" s="508" t="s">
        <v>265</v>
      </c>
      <c r="Y10" s="507" t="s">
        <v>265</v>
      </c>
      <c r="Z10" s="508" t="s">
        <v>265</v>
      </c>
      <c r="AA10" s="507" t="s">
        <v>265</v>
      </c>
      <c r="AB10" s="508" t="s">
        <v>265</v>
      </c>
      <c r="AC10" s="507" t="s">
        <v>265</v>
      </c>
      <c r="AD10" s="509" t="s">
        <v>265</v>
      </c>
      <c r="AE10" s="507" t="s">
        <v>265</v>
      </c>
      <c r="AF10" s="510" t="s">
        <v>265</v>
      </c>
    </row>
    <row r="11" spans="1:32" ht="15" customHeight="1" x14ac:dyDescent="0.15">
      <c r="A11" s="497">
        <v>3</v>
      </c>
      <c r="B11" s="511"/>
      <c r="C11" s="499"/>
      <c r="D11" s="500"/>
      <c r="E11" s="512"/>
      <c r="F11" s="513"/>
      <c r="G11" s="514" t="s">
        <v>265</v>
      </c>
      <c r="H11" s="515"/>
      <c r="I11" s="516"/>
      <c r="J11" s="517"/>
      <c r="K11" s="516"/>
      <c r="L11" s="517"/>
      <c r="M11" s="514" t="s">
        <v>265</v>
      </c>
      <c r="N11" s="515"/>
      <c r="O11" s="516"/>
      <c r="P11" s="517"/>
      <c r="Q11" s="516"/>
      <c r="R11" s="517"/>
      <c r="S11" s="514" t="s">
        <v>265</v>
      </c>
      <c r="T11" s="515"/>
      <c r="U11" s="516"/>
      <c r="V11" s="517"/>
      <c r="W11" s="518"/>
      <c r="X11" s="519"/>
      <c r="Y11" s="518"/>
      <c r="Z11" s="519"/>
      <c r="AA11" s="518"/>
      <c r="AB11" s="519"/>
      <c r="AC11" s="518"/>
      <c r="AD11" s="520"/>
      <c r="AE11" s="518"/>
      <c r="AF11" s="521"/>
    </row>
    <row r="12" spans="1:32" ht="15" customHeight="1" x14ac:dyDescent="0.15">
      <c r="A12" s="497"/>
      <c r="B12" s="522"/>
      <c r="C12" s="499"/>
      <c r="D12" s="500"/>
      <c r="E12" s="523" t="s">
        <v>272</v>
      </c>
      <c r="F12" s="502"/>
      <c r="G12" s="503"/>
      <c r="H12" s="504"/>
      <c r="I12" s="505"/>
      <c r="J12" s="506"/>
      <c r="K12" s="505"/>
      <c r="L12" s="506"/>
      <c r="M12" s="503"/>
      <c r="N12" s="504"/>
      <c r="O12" s="505"/>
      <c r="P12" s="506"/>
      <c r="Q12" s="505"/>
      <c r="R12" s="506"/>
      <c r="S12" s="503"/>
      <c r="T12" s="504"/>
      <c r="U12" s="505"/>
      <c r="V12" s="506"/>
      <c r="W12" s="507" t="s">
        <v>265</v>
      </c>
      <c r="X12" s="508" t="s">
        <v>265</v>
      </c>
      <c r="Y12" s="507" t="s">
        <v>265</v>
      </c>
      <c r="Z12" s="508" t="s">
        <v>265</v>
      </c>
      <c r="AA12" s="507" t="s">
        <v>265</v>
      </c>
      <c r="AB12" s="508" t="s">
        <v>265</v>
      </c>
      <c r="AC12" s="507" t="s">
        <v>265</v>
      </c>
      <c r="AD12" s="509" t="s">
        <v>265</v>
      </c>
      <c r="AE12" s="507" t="s">
        <v>265</v>
      </c>
      <c r="AF12" s="510" t="s">
        <v>265</v>
      </c>
    </row>
    <row r="13" spans="1:32" ht="15" customHeight="1" x14ac:dyDescent="0.15">
      <c r="A13" s="497">
        <v>4</v>
      </c>
      <c r="B13" s="511"/>
      <c r="C13" s="499"/>
      <c r="D13" s="500"/>
      <c r="E13" s="512"/>
      <c r="F13" s="513"/>
      <c r="G13" s="514" t="s">
        <v>265</v>
      </c>
      <c r="H13" s="515"/>
      <c r="I13" s="516"/>
      <c r="J13" s="517"/>
      <c r="K13" s="516"/>
      <c r="L13" s="517"/>
      <c r="M13" s="514" t="s">
        <v>265</v>
      </c>
      <c r="N13" s="515"/>
      <c r="O13" s="516"/>
      <c r="P13" s="517"/>
      <c r="Q13" s="516"/>
      <c r="R13" s="517"/>
      <c r="S13" s="514" t="s">
        <v>265</v>
      </c>
      <c r="T13" s="515"/>
      <c r="U13" s="516"/>
      <c r="V13" s="517"/>
      <c r="W13" s="518"/>
      <c r="X13" s="519"/>
      <c r="Y13" s="518"/>
      <c r="Z13" s="519"/>
      <c r="AA13" s="518"/>
      <c r="AB13" s="519"/>
      <c r="AC13" s="518"/>
      <c r="AD13" s="520"/>
      <c r="AE13" s="518"/>
      <c r="AF13" s="521"/>
    </row>
    <row r="14" spans="1:32" ht="15" customHeight="1" x14ac:dyDescent="0.15">
      <c r="A14" s="497"/>
      <c r="B14" s="522"/>
      <c r="C14" s="499"/>
      <c r="D14" s="500"/>
      <c r="E14" s="523" t="s">
        <v>272</v>
      </c>
      <c r="F14" s="502"/>
      <c r="G14" s="503"/>
      <c r="H14" s="504"/>
      <c r="I14" s="505"/>
      <c r="J14" s="506"/>
      <c r="K14" s="505"/>
      <c r="L14" s="506"/>
      <c r="M14" s="503"/>
      <c r="N14" s="504"/>
      <c r="O14" s="505"/>
      <c r="P14" s="506"/>
      <c r="Q14" s="505"/>
      <c r="R14" s="506"/>
      <c r="S14" s="503"/>
      <c r="T14" s="504"/>
      <c r="U14" s="505"/>
      <c r="V14" s="506"/>
      <c r="W14" s="507" t="s">
        <v>265</v>
      </c>
      <c r="X14" s="508" t="s">
        <v>265</v>
      </c>
      <c r="Y14" s="507" t="s">
        <v>265</v>
      </c>
      <c r="Z14" s="508" t="s">
        <v>265</v>
      </c>
      <c r="AA14" s="507" t="s">
        <v>265</v>
      </c>
      <c r="AB14" s="508" t="s">
        <v>265</v>
      </c>
      <c r="AC14" s="507" t="s">
        <v>265</v>
      </c>
      <c r="AD14" s="509" t="s">
        <v>265</v>
      </c>
      <c r="AE14" s="507" t="s">
        <v>265</v>
      </c>
      <c r="AF14" s="510" t="s">
        <v>265</v>
      </c>
    </row>
    <row r="15" spans="1:32" ht="15" customHeight="1" x14ac:dyDescent="0.15">
      <c r="A15" s="497">
        <v>5</v>
      </c>
      <c r="B15" s="511"/>
      <c r="C15" s="499"/>
      <c r="D15" s="500"/>
      <c r="E15" s="512"/>
      <c r="F15" s="513"/>
      <c r="G15" s="514" t="s">
        <v>265</v>
      </c>
      <c r="H15" s="515"/>
      <c r="I15" s="516"/>
      <c r="J15" s="517"/>
      <c r="K15" s="516"/>
      <c r="L15" s="517"/>
      <c r="M15" s="514" t="s">
        <v>265</v>
      </c>
      <c r="N15" s="515"/>
      <c r="O15" s="516"/>
      <c r="P15" s="517"/>
      <c r="Q15" s="516"/>
      <c r="R15" s="517"/>
      <c r="S15" s="514" t="s">
        <v>265</v>
      </c>
      <c r="T15" s="515"/>
      <c r="U15" s="516"/>
      <c r="V15" s="517"/>
      <c r="W15" s="518"/>
      <c r="X15" s="519"/>
      <c r="Y15" s="518"/>
      <c r="Z15" s="519"/>
      <c r="AA15" s="518"/>
      <c r="AB15" s="519"/>
      <c r="AC15" s="518"/>
      <c r="AD15" s="520"/>
      <c r="AE15" s="518"/>
      <c r="AF15" s="521"/>
    </row>
    <row r="16" spans="1:32" ht="15" customHeight="1" x14ac:dyDescent="0.15">
      <c r="A16" s="497"/>
      <c r="B16" s="522"/>
      <c r="C16" s="499"/>
      <c r="D16" s="500"/>
      <c r="E16" s="523" t="s">
        <v>272</v>
      </c>
      <c r="F16" s="502"/>
      <c r="G16" s="503"/>
      <c r="H16" s="504"/>
      <c r="I16" s="505"/>
      <c r="J16" s="506"/>
      <c r="K16" s="505"/>
      <c r="L16" s="506"/>
      <c r="M16" s="503"/>
      <c r="N16" s="504"/>
      <c r="O16" s="505"/>
      <c r="P16" s="506"/>
      <c r="Q16" s="505"/>
      <c r="R16" s="506"/>
      <c r="S16" s="503"/>
      <c r="T16" s="504"/>
      <c r="U16" s="505"/>
      <c r="V16" s="506"/>
      <c r="W16" s="507" t="s">
        <v>265</v>
      </c>
      <c r="X16" s="508" t="s">
        <v>265</v>
      </c>
      <c r="Y16" s="507" t="s">
        <v>265</v>
      </c>
      <c r="Z16" s="508" t="s">
        <v>265</v>
      </c>
      <c r="AA16" s="507" t="s">
        <v>265</v>
      </c>
      <c r="AB16" s="508" t="s">
        <v>265</v>
      </c>
      <c r="AC16" s="507" t="s">
        <v>265</v>
      </c>
      <c r="AD16" s="509" t="s">
        <v>265</v>
      </c>
      <c r="AE16" s="507" t="s">
        <v>265</v>
      </c>
      <c r="AF16" s="510" t="s">
        <v>265</v>
      </c>
    </row>
    <row r="17" spans="1:32" ht="15" customHeight="1" x14ac:dyDescent="0.15">
      <c r="A17" s="497">
        <v>6</v>
      </c>
      <c r="B17" s="511"/>
      <c r="C17" s="499"/>
      <c r="D17" s="500"/>
      <c r="E17" s="512"/>
      <c r="F17" s="513"/>
      <c r="G17" s="514" t="s">
        <v>265</v>
      </c>
      <c r="H17" s="515"/>
      <c r="I17" s="516"/>
      <c r="J17" s="517"/>
      <c r="K17" s="516"/>
      <c r="L17" s="517"/>
      <c r="M17" s="514" t="s">
        <v>265</v>
      </c>
      <c r="N17" s="515"/>
      <c r="O17" s="516"/>
      <c r="P17" s="517"/>
      <c r="Q17" s="516"/>
      <c r="R17" s="517"/>
      <c r="S17" s="514" t="s">
        <v>265</v>
      </c>
      <c r="T17" s="515"/>
      <c r="U17" s="516"/>
      <c r="V17" s="517"/>
      <c r="W17" s="518"/>
      <c r="X17" s="519"/>
      <c r="Y17" s="518"/>
      <c r="Z17" s="519"/>
      <c r="AA17" s="518"/>
      <c r="AB17" s="519"/>
      <c r="AC17" s="518"/>
      <c r="AD17" s="520"/>
      <c r="AE17" s="518"/>
      <c r="AF17" s="521"/>
    </row>
    <row r="18" spans="1:32" ht="15" customHeight="1" x14ac:dyDescent="0.15">
      <c r="A18" s="497"/>
      <c r="B18" s="522"/>
      <c r="C18" s="499"/>
      <c r="D18" s="500"/>
      <c r="E18" s="523" t="s">
        <v>272</v>
      </c>
      <c r="F18" s="502"/>
      <c r="G18" s="503"/>
      <c r="H18" s="504"/>
      <c r="I18" s="505"/>
      <c r="J18" s="506"/>
      <c r="K18" s="505"/>
      <c r="L18" s="506"/>
      <c r="M18" s="503"/>
      <c r="N18" s="504"/>
      <c r="O18" s="505"/>
      <c r="P18" s="506"/>
      <c r="Q18" s="505"/>
      <c r="R18" s="506"/>
      <c r="S18" s="503"/>
      <c r="T18" s="504"/>
      <c r="U18" s="505"/>
      <c r="V18" s="506"/>
      <c r="W18" s="507" t="s">
        <v>265</v>
      </c>
      <c r="X18" s="508" t="s">
        <v>265</v>
      </c>
      <c r="Y18" s="507" t="s">
        <v>265</v>
      </c>
      <c r="Z18" s="508" t="s">
        <v>265</v>
      </c>
      <c r="AA18" s="507" t="s">
        <v>265</v>
      </c>
      <c r="AB18" s="508" t="s">
        <v>265</v>
      </c>
      <c r="AC18" s="507" t="s">
        <v>265</v>
      </c>
      <c r="AD18" s="509" t="s">
        <v>265</v>
      </c>
      <c r="AE18" s="507" t="s">
        <v>265</v>
      </c>
      <c r="AF18" s="510" t="s">
        <v>265</v>
      </c>
    </row>
    <row r="19" spans="1:32" ht="15" customHeight="1" x14ac:dyDescent="0.15">
      <c r="A19" s="497">
        <v>7</v>
      </c>
      <c r="B19" s="511"/>
      <c r="C19" s="499"/>
      <c r="D19" s="500"/>
      <c r="E19" s="512"/>
      <c r="F19" s="513"/>
      <c r="G19" s="514" t="s">
        <v>265</v>
      </c>
      <c r="H19" s="515"/>
      <c r="I19" s="516"/>
      <c r="J19" s="517"/>
      <c r="K19" s="516"/>
      <c r="L19" s="517"/>
      <c r="M19" s="514" t="s">
        <v>265</v>
      </c>
      <c r="N19" s="515"/>
      <c r="O19" s="516"/>
      <c r="P19" s="517"/>
      <c r="Q19" s="516"/>
      <c r="R19" s="517"/>
      <c r="S19" s="514" t="s">
        <v>265</v>
      </c>
      <c r="T19" s="515"/>
      <c r="U19" s="516"/>
      <c r="V19" s="517"/>
      <c r="W19" s="518"/>
      <c r="X19" s="519"/>
      <c r="Y19" s="518"/>
      <c r="Z19" s="519"/>
      <c r="AA19" s="518"/>
      <c r="AB19" s="519"/>
      <c r="AC19" s="518"/>
      <c r="AD19" s="520"/>
      <c r="AE19" s="518"/>
      <c r="AF19" s="521"/>
    </row>
    <row r="20" spans="1:32" ht="15" customHeight="1" x14ac:dyDescent="0.15">
      <c r="A20" s="497"/>
      <c r="B20" s="522"/>
      <c r="C20" s="499"/>
      <c r="D20" s="500"/>
      <c r="E20" s="523" t="s">
        <v>272</v>
      </c>
      <c r="F20" s="502"/>
      <c r="G20" s="503"/>
      <c r="H20" s="504"/>
      <c r="I20" s="505"/>
      <c r="J20" s="506"/>
      <c r="K20" s="505"/>
      <c r="L20" s="506"/>
      <c r="M20" s="503"/>
      <c r="N20" s="504"/>
      <c r="O20" s="505"/>
      <c r="P20" s="506"/>
      <c r="Q20" s="505"/>
      <c r="R20" s="506"/>
      <c r="S20" s="503"/>
      <c r="T20" s="504"/>
      <c r="U20" s="505"/>
      <c r="V20" s="506"/>
      <c r="W20" s="507" t="s">
        <v>265</v>
      </c>
      <c r="X20" s="508" t="s">
        <v>265</v>
      </c>
      <c r="Y20" s="507" t="s">
        <v>265</v>
      </c>
      <c r="Z20" s="508" t="s">
        <v>265</v>
      </c>
      <c r="AA20" s="507" t="s">
        <v>265</v>
      </c>
      <c r="AB20" s="508" t="s">
        <v>265</v>
      </c>
      <c r="AC20" s="507" t="s">
        <v>265</v>
      </c>
      <c r="AD20" s="509" t="s">
        <v>265</v>
      </c>
      <c r="AE20" s="507" t="s">
        <v>265</v>
      </c>
      <c r="AF20" s="510" t="s">
        <v>265</v>
      </c>
    </row>
    <row r="21" spans="1:32" ht="15" customHeight="1" x14ac:dyDescent="0.15">
      <c r="A21" s="497">
        <v>8</v>
      </c>
      <c r="B21" s="511"/>
      <c r="C21" s="499"/>
      <c r="D21" s="500"/>
      <c r="E21" s="512"/>
      <c r="F21" s="513"/>
      <c r="G21" s="514" t="s">
        <v>265</v>
      </c>
      <c r="H21" s="515"/>
      <c r="I21" s="516"/>
      <c r="J21" s="517"/>
      <c r="K21" s="516"/>
      <c r="L21" s="517"/>
      <c r="M21" s="514" t="s">
        <v>265</v>
      </c>
      <c r="N21" s="515"/>
      <c r="O21" s="516"/>
      <c r="P21" s="517"/>
      <c r="Q21" s="516"/>
      <c r="R21" s="517"/>
      <c r="S21" s="514" t="s">
        <v>265</v>
      </c>
      <c r="T21" s="515"/>
      <c r="U21" s="516"/>
      <c r="V21" s="517"/>
      <c r="W21" s="518"/>
      <c r="X21" s="519"/>
      <c r="Y21" s="518"/>
      <c r="Z21" s="519"/>
      <c r="AA21" s="518"/>
      <c r="AB21" s="519"/>
      <c r="AC21" s="518"/>
      <c r="AD21" s="520"/>
      <c r="AE21" s="518"/>
      <c r="AF21" s="521"/>
    </row>
    <row r="22" spans="1:32" ht="15" customHeight="1" x14ac:dyDescent="0.15">
      <c r="A22" s="497"/>
      <c r="B22" s="522"/>
      <c r="C22" s="499"/>
      <c r="D22" s="500"/>
      <c r="E22" s="523" t="s">
        <v>272</v>
      </c>
      <c r="F22" s="502"/>
      <c r="G22" s="503"/>
      <c r="H22" s="504"/>
      <c r="I22" s="505"/>
      <c r="J22" s="506"/>
      <c r="K22" s="505"/>
      <c r="L22" s="506"/>
      <c r="M22" s="503"/>
      <c r="N22" s="504"/>
      <c r="O22" s="505"/>
      <c r="P22" s="506"/>
      <c r="Q22" s="505"/>
      <c r="R22" s="506"/>
      <c r="S22" s="503"/>
      <c r="T22" s="504"/>
      <c r="U22" s="505"/>
      <c r="V22" s="506"/>
      <c r="W22" s="507" t="s">
        <v>265</v>
      </c>
      <c r="X22" s="508" t="s">
        <v>265</v>
      </c>
      <c r="Y22" s="507" t="s">
        <v>265</v>
      </c>
      <c r="Z22" s="508" t="s">
        <v>265</v>
      </c>
      <c r="AA22" s="507" t="s">
        <v>265</v>
      </c>
      <c r="AB22" s="508" t="s">
        <v>265</v>
      </c>
      <c r="AC22" s="507" t="s">
        <v>265</v>
      </c>
      <c r="AD22" s="509" t="s">
        <v>265</v>
      </c>
      <c r="AE22" s="507" t="s">
        <v>265</v>
      </c>
      <c r="AF22" s="510" t="s">
        <v>265</v>
      </c>
    </row>
    <row r="23" spans="1:32" ht="15" customHeight="1" x14ac:dyDescent="0.15">
      <c r="A23" s="497">
        <v>9</v>
      </c>
      <c r="B23" s="511"/>
      <c r="C23" s="499"/>
      <c r="D23" s="500"/>
      <c r="E23" s="512"/>
      <c r="F23" s="513"/>
      <c r="G23" s="514" t="s">
        <v>265</v>
      </c>
      <c r="H23" s="515"/>
      <c r="I23" s="516"/>
      <c r="J23" s="517"/>
      <c r="K23" s="516"/>
      <c r="L23" s="517"/>
      <c r="M23" s="514" t="s">
        <v>265</v>
      </c>
      <c r="N23" s="515"/>
      <c r="O23" s="516"/>
      <c r="P23" s="517"/>
      <c r="Q23" s="516"/>
      <c r="R23" s="517"/>
      <c r="S23" s="514" t="s">
        <v>265</v>
      </c>
      <c r="T23" s="515"/>
      <c r="U23" s="516"/>
      <c r="V23" s="517"/>
      <c r="W23" s="518"/>
      <c r="X23" s="519"/>
      <c r="Y23" s="518"/>
      <c r="Z23" s="519"/>
      <c r="AA23" s="518"/>
      <c r="AB23" s="519"/>
      <c r="AC23" s="518"/>
      <c r="AD23" s="520"/>
      <c r="AE23" s="518"/>
      <c r="AF23" s="521"/>
    </row>
    <row r="24" spans="1:32" ht="15" customHeight="1" x14ac:dyDescent="0.15">
      <c r="A24" s="497"/>
      <c r="B24" s="522"/>
      <c r="C24" s="499"/>
      <c r="D24" s="500"/>
      <c r="E24" s="523" t="s">
        <v>272</v>
      </c>
      <c r="F24" s="502"/>
      <c r="G24" s="503"/>
      <c r="H24" s="504"/>
      <c r="I24" s="505"/>
      <c r="J24" s="506"/>
      <c r="K24" s="505"/>
      <c r="L24" s="506"/>
      <c r="M24" s="503"/>
      <c r="N24" s="504"/>
      <c r="O24" s="505"/>
      <c r="P24" s="506"/>
      <c r="Q24" s="505"/>
      <c r="R24" s="506"/>
      <c r="S24" s="503"/>
      <c r="T24" s="504"/>
      <c r="U24" s="505"/>
      <c r="V24" s="506"/>
      <c r="W24" s="507" t="s">
        <v>265</v>
      </c>
      <c r="X24" s="508" t="s">
        <v>265</v>
      </c>
      <c r="Y24" s="507" t="s">
        <v>265</v>
      </c>
      <c r="Z24" s="508" t="s">
        <v>265</v>
      </c>
      <c r="AA24" s="507" t="s">
        <v>265</v>
      </c>
      <c r="AB24" s="508" t="s">
        <v>265</v>
      </c>
      <c r="AC24" s="507" t="s">
        <v>265</v>
      </c>
      <c r="AD24" s="509" t="s">
        <v>265</v>
      </c>
      <c r="AE24" s="507" t="s">
        <v>265</v>
      </c>
      <c r="AF24" s="510" t="s">
        <v>265</v>
      </c>
    </row>
    <row r="25" spans="1:32" ht="15" customHeight="1" x14ac:dyDescent="0.15">
      <c r="A25" s="497">
        <v>10</v>
      </c>
      <c r="B25" s="511"/>
      <c r="C25" s="499"/>
      <c r="D25" s="500"/>
      <c r="E25" s="512"/>
      <c r="F25" s="513"/>
      <c r="G25" s="514" t="s">
        <v>265</v>
      </c>
      <c r="H25" s="515"/>
      <c r="I25" s="516"/>
      <c r="J25" s="517"/>
      <c r="K25" s="516"/>
      <c r="L25" s="517"/>
      <c r="M25" s="514" t="s">
        <v>265</v>
      </c>
      <c r="N25" s="515"/>
      <c r="O25" s="516"/>
      <c r="P25" s="517"/>
      <c r="Q25" s="516"/>
      <c r="R25" s="517"/>
      <c r="S25" s="514" t="s">
        <v>265</v>
      </c>
      <c r="T25" s="515"/>
      <c r="U25" s="516"/>
      <c r="V25" s="517"/>
      <c r="W25" s="518"/>
      <c r="X25" s="519"/>
      <c r="Y25" s="518"/>
      <c r="Z25" s="519"/>
      <c r="AA25" s="518"/>
      <c r="AB25" s="519"/>
      <c r="AC25" s="518"/>
      <c r="AD25" s="520"/>
      <c r="AE25" s="518"/>
      <c r="AF25" s="521"/>
    </row>
    <row r="26" spans="1:32" ht="15" customHeight="1" x14ac:dyDescent="0.15">
      <c r="A26" s="497"/>
      <c r="B26" s="522"/>
      <c r="C26" s="499"/>
      <c r="D26" s="500"/>
      <c r="E26" s="523" t="s">
        <v>272</v>
      </c>
      <c r="F26" s="502"/>
      <c r="G26" s="503"/>
      <c r="H26" s="504"/>
      <c r="I26" s="505"/>
      <c r="J26" s="506"/>
      <c r="K26" s="505"/>
      <c r="L26" s="506"/>
      <c r="M26" s="503"/>
      <c r="N26" s="504"/>
      <c r="O26" s="505"/>
      <c r="P26" s="506"/>
      <c r="Q26" s="505"/>
      <c r="R26" s="506"/>
      <c r="S26" s="503"/>
      <c r="T26" s="504"/>
      <c r="U26" s="505"/>
      <c r="V26" s="506"/>
      <c r="W26" s="507" t="s">
        <v>265</v>
      </c>
      <c r="X26" s="508" t="s">
        <v>265</v>
      </c>
      <c r="Y26" s="507" t="s">
        <v>265</v>
      </c>
      <c r="Z26" s="508" t="s">
        <v>265</v>
      </c>
      <c r="AA26" s="507" t="s">
        <v>265</v>
      </c>
      <c r="AB26" s="508" t="s">
        <v>265</v>
      </c>
      <c r="AC26" s="507" t="s">
        <v>265</v>
      </c>
      <c r="AD26" s="509" t="s">
        <v>265</v>
      </c>
      <c r="AE26" s="507" t="s">
        <v>265</v>
      </c>
      <c r="AF26" s="510" t="s">
        <v>265</v>
      </c>
    </row>
    <row r="27" spans="1:32" ht="15" customHeight="1" x14ac:dyDescent="0.15">
      <c r="A27" s="497">
        <v>11</v>
      </c>
      <c r="B27" s="511"/>
      <c r="C27" s="499"/>
      <c r="D27" s="500"/>
      <c r="E27" s="512"/>
      <c r="F27" s="513"/>
      <c r="G27" s="514" t="s">
        <v>265</v>
      </c>
      <c r="H27" s="515"/>
      <c r="I27" s="516"/>
      <c r="J27" s="517"/>
      <c r="K27" s="516"/>
      <c r="L27" s="517"/>
      <c r="M27" s="514" t="s">
        <v>265</v>
      </c>
      <c r="N27" s="515"/>
      <c r="O27" s="516"/>
      <c r="P27" s="517"/>
      <c r="Q27" s="516"/>
      <c r="R27" s="517"/>
      <c r="S27" s="514" t="s">
        <v>265</v>
      </c>
      <c r="T27" s="515"/>
      <c r="U27" s="516"/>
      <c r="V27" s="517"/>
      <c r="W27" s="518"/>
      <c r="X27" s="519"/>
      <c r="Y27" s="518"/>
      <c r="Z27" s="519"/>
      <c r="AA27" s="518"/>
      <c r="AB27" s="519"/>
      <c r="AC27" s="518"/>
      <c r="AD27" s="520"/>
      <c r="AE27" s="518"/>
      <c r="AF27" s="521"/>
    </row>
    <row r="28" spans="1:32" ht="15" customHeight="1" x14ac:dyDescent="0.15">
      <c r="A28" s="497"/>
      <c r="B28" s="522"/>
      <c r="C28" s="499"/>
      <c r="D28" s="500"/>
      <c r="E28" s="523" t="s">
        <v>272</v>
      </c>
      <c r="F28" s="502"/>
      <c r="G28" s="503"/>
      <c r="H28" s="504"/>
      <c r="I28" s="505"/>
      <c r="J28" s="506"/>
      <c r="K28" s="505"/>
      <c r="L28" s="506"/>
      <c r="M28" s="503"/>
      <c r="N28" s="504"/>
      <c r="O28" s="505"/>
      <c r="P28" s="506"/>
      <c r="Q28" s="505"/>
      <c r="R28" s="506"/>
      <c r="S28" s="503"/>
      <c r="T28" s="504"/>
      <c r="U28" s="505"/>
      <c r="V28" s="506"/>
      <c r="W28" s="507" t="s">
        <v>265</v>
      </c>
      <c r="X28" s="508" t="s">
        <v>265</v>
      </c>
      <c r="Y28" s="507" t="s">
        <v>265</v>
      </c>
      <c r="Z28" s="508" t="s">
        <v>265</v>
      </c>
      <c r="AA28" s="507" t="s">
        <v>265</v>
      </c>
      <c r="AB28" s="508" t="s">
        <v>265</v>
      </c>
      <c r="AC28" s="507" t="s">
        <v>265</v>
      </c>
      <c r="AD28" s="509" t="s">
        <v>265</v>
      </c>
      <c r="AE28" s="507" t="s">
        <v>265</v>
      </c>
      <c r="AF28" s="510" t="s">
        <v>265</v>
      </c>
    </row>
    <row r="29" spans="1:32" ht="15" customHeight="1" x14ac:dyDescent="0.15">
      <c r="A29" s="497">
        <v>12</v>
      </c>
      <c r="B29" s="511"/>
      <c r="C29" s="499"/>
      <c r="D29" s="500"/>
      <c r="E29" s="512"/>
      <c r="F29" s="513"/>
      <c r="G29" s="514" t="s">
        <v>265</v>
      </c>
      <c r="H29" s="515"/>
      <c r="I29" s="516"/>
      <c r="J29" s="517"/>
      <c r="K29" s="516"/>
      <c r="L29" s="517"/>
      <c r="M29" s="514" t="s">
        <v>265</v>
      </c>
      <c r="N29" s="515"/>
      <c r="O29" s="516"/>
      <c r="P29" s="517"/>
      <c r="Q29" s="516"/>
      <c r="R29" s="517"/>
      <c r="S29" s="514" t="s">
        <v>265</v>
      </c>
      <c r="T29" s="515"/>
      <c r="U29" s="516"/>
      <c r="V29" s="517"/>
      <c r="W29" s="518"/>
      <c r="X29" s="519"/>
      <c r="Y29" s="518"/>
      <c r="Z29" s="519"/>
      <c r="AA29" s="518"/>
      <c r="AB29" s="519"/>
      <c r="AC29" s="518"/>
      <c r="AD29" s="520"/>
      <c r="AE29" s="518"/>
      <c r="AF29" s="521"/>
    </row>
    <row r="30" spans="1:32" ht="15" customHeight="1" x14ac:dyDescent="0.15">
      <c r="A30" s="497"/>
      <c r="B30" s="522"/>
      <c r="C30" s="499"/>
      <c r="D30" s="500"/>
      <c r="E30" s="523" t="s">
        <v>272</v>
      </c>
      <c r="F30" s="502"/>
      <c r="G30" s="503"/>
      <c r="H30" s="504"/>
      <c r="I30" s="505"/>
      <c r="J30" s="506"/>
      <c r="K30" s="505"/>
      <c r="L30" s="506"/>
      <c r="M30" s="503"/>
      <c r="N30" s="504"/>
      <c r="O30" s="505"/>
      <c r="P30" s="506"/>
      <c r="Q30" s="505"/>
      <c r="R30" s="506"/>
      <c r="S30" s="503"/>
      <c r="T30" s="504"/>
      <c r="U30" s="505"/>
      <c r="V30" s="506"/>
      <c r="W30" s="507" t="s">
        <v>265</v>
      </c>
      <c r="X30" s="508" t="s">
        <v>265</v>
      </c>
      <c r="Y30" s="507" t="s">
        <v>265</v>
      </c>
      <c r="Z30" s="508" t="s">
        <v>265</v>
      </c>
      <c r="AA30" s="507" t="s">
        <v>265</v>
      </c>
      <c r="AB30" s="508" t="s">
        <v>265</v>
      </c>
      <c r="AC30" s="507" t="s">
        <v>265</v>
      </c>
      <c r="AD30" s="509" t="s">
        <v>265</v>
      </c>
      <c r="AE30" s="507" t="s">
        <v>265</v>
      </c>
      <c r="AF30" s="510" t="s">
        <v>265</v>
      </c>
    </row>
    <row r="31" spans="1:32" ht="15" customHeight="1" x14ac:dyDescent="0.15">
      <c r="A31" s="497">
        <v>13</v>
      </c>
      <c r="B31" s="511"/>
      <c r="C31" s="499"/>
      <c r="D31" s="500"/>
      <c r="E31" s="512"/>
      <c r="F31" s="513"/>
      <c r="G31" s="514" t="s">
        <v>265</v>
      </c>
      <c r="H31" s="515"/>
      <c r="I31" s="516"/>
      <c r="J31" s="517"/>
      <c r="K31" s="516"/>
      <c r="L31" s="517"/>
      <c r="M31" s="514" t="s">
        <v>265</v>
      </c>
      <c r="N31" s="515"/>
      <c r="O31" s="516"/>
      <c r="P31" s="517"/>
      <c r="Q31" s="516"/>
      <c r="R31" s="517"/>
      <c r="S31" s="514" t="s">
        <v>265</v>
      </c>
      <c r="T31" s="515"/>
      <c r="U31" s="516"/>
      <c r="V31" s="517"/>
      <c r="W31" s="518"/>
      <c r="X31" s="519"/>
      <c r="Y31" s="518"/>
      <c r="Z31" s="519"/>
      <c r="AA31" s="518"/>
      <c r="AB31" s="519"/>
      <c r="AC31" s="518"/>
      <c r="AD31" s="520"/>
      <c r="AE31" s="518"/>
      <c r="AF31" s="521"/>
    </row>
    <row r="32" spans="1:32" ht="15" customHeight="1" x14ac:dyDescent="0.15">
      <c r="A32" s="497"/>
      <c r="B32" s="522"/>
      <c r="C32" s="499"/>
      <c r="D32" s="500"/>
      <c r="E32" s="523" t="s">
        <v>272</v>
      </c>
      <c r="F32" s="502"/>
      <c r="G32" s="503"/>
      <c r="H32" s="504"/>
      <c r="I32" s="505"/>
      <c r="J32" s="506"/>
      <c r="K32" s="505"/>
      <c r="L32" s="506"/>
      <c r="M32" s="503"/>
      <c r="N32" s="504"/>
      <c r="O32" s="505"/>
      <c r="P32" s="506"/>
      <c r="Q32" s="505"/>
      <c r="R32" s="506"/>
      <c r="S32" s="503"/>
      <c r="T32" s="504"/>
      <c r="U32" s="505"/>
      <c r="V32" s="506"/>
      <c r="W32" s="507" t="s">
        <v>265</v>
      </c>
      <c r="X32" s="508" t="s">
        <v>265</v>
      </c>
      <c r="Y32" s="507" t="s">
        <v>265</v>
      </c>
      <c r="Z32" s="508" t="s">
        <v>265</v>
      </c>
      <c r="AA32" s="507" t="s">
        <v>265</v>
      </c>
      <c r="AB32" s="508" t="s">
        <v>265</v>
      </c>
      <c r="AC32" s="507" t="s">
        <v>265</v>
      </c>
      <c r="AD32" s="509" t="s">
        <v>265</v>
      </c>
      <c r="AE32" s="507" t="s">
        <v>265</v>
      </c>
      <c r="AF32" s="510" t="s">
        <v>265</v>
      </c>
    </row>
    <row r="33" spans="1:32" ht="15" customHeight="1" x14ac:dyDescent="0.15">
      <c r="A33" s="497">
        <v>14</v>
      </c>
      <c r="B33" s="511"/>
      <c r="C33" s="499"/>
      <c r="D33" s="500"/>
      <c r="E33" s="512"/>
      <c r="F33" s="513"/>
      <c r="G33" s="514" t="s">
        <v>265</v>
      </c>
      <c r="H33" s="515"/>
      <c r="I33" s="516"/>
      <c r="J33" s="517"/>
      <c r="K33" s="516"/>
      <c r="L33" s="517"/>
      <c r="M33" s="514" t="s">
        <v>265</v>
      </c>
      <c r="N33" s="515"/>
      <c r="O33" s="516"/>
      <c r="P33" s="517"/>
      <c r="Q33" s="516"/>
      <c r="R33" s="517"/>
      <c r="S33" s="514" t="s">
        <v>265</v>
      </c>
      <c r="T33" s="515"/>
      <c r="U33" s="516"/>
      <c r="V33" s="517"/>
      <c r="W33" s="518"/>
      <c r="X33" s="519"/>
      <c r="Y33" s="518"/>
      <c r="Z33" s="519"/>
      <c r="AA33" s="518"/>
      <c r="AB33" s="519"/>
      <c r="AC33" s="518"/>
      <c r="AD33" s="520"/>
      <c r="AE33" s="518"/>
      <c r="AF33" s="521"/>
    </row>
    <row r="34" spans="1:32" ht="15" customHeight="1" x14ac:dyDescent="0.15">
      <c r="A34" s="497"/>
      <c r="B34" s="522"/>
      <c r="C34" s="499"/>
      <c r="D34" s="500"/>
      <c r="E34" s="523" t="s">
        <v>272</v>
      </c>
      <c r="F34" s="502"/>
      <c r="G34" s="503"/>
      <c r="H34" s="504"/>
      <c r="I34" s="505"/>
      <c r="J34" s="506"/>
      <c r="K34" s="505"/>
      <c r="L34" s="506"/>
      <c r="M34" s="503"/>
      <c r="N34" s="504"/>
      <c r="O34" s="505"/>
      <c r="P34" s="506"/>
      <c r="Q34" s="505"/>
      <c r="R34" s="506"/>
      <c r="S34" s="503"/>
      <c r="T34" s="504"/>
      <c r="U34" s="505"/>
      <c r="V34" s="506"/>
      <c r="W34" s="507" t="s">
        <v>265</v>
      </c>
      <c r="X34" s="508" t="s">
        <v>265</v>
      </c>
      <c r="Y34" s="507" t="s">
        <v>265</v>
      </c>
      <c r="Z34" s="508" t="s">
        <v>265</v>
      </c>
      <c r="AA34" s="507" t="s">
        <v>265</v>
      </c>
      <c r="AB34" s="508" t="s">
        <v>265</v>
      </c>
      <c r="AC34" s="507" t="s">
        <v>265</v>
      </c>
      <c r="AD34" s="509" t="s">
        <v>265</v>
      </c>
      <c r="AE34" s="507" t="s">
        <v>265</v>
      </c>
      <c r="AF34" s="510" t="s">
        <v>265</v>
      </c>
    </row>
    <row r="35" spans="1:32" ht="15" customHeight="1" x14ac:dyDescent="0.15">
      <c r="A35" s="497">
        <v>15</v>
      </c>
      <c r="B35" s="511"/>
      <c r="C35" s="499"/>
      <c r="D35" s="500"/>
      <c r="E35" s="524"/>
      <c r="F35" s="525"/>
      <c r="G35" s="526" t="s">
        <v>265</v>
      </c>
      <c r="H35" s="527"/>
      <c r="I35" s="528"/>
      <c r="J35" s="529"/>
      <c r="K35" s="528"/>
      <c r="L35" s="529"/>
      <c r="M35" s="526" t="s">
        <v>265</v>
      </c>
      <c r="N35" s="527"/>
      <c r="O35" s="528"/>
      <c r="P35" s="529"/>
      <c r="Q35" s="528"/>
      <c r="R35" s="529"/>
      <c r="S35" s="526" t="s">
        <v>265</v>
      </c>
      <c r="T35" s="527"/>
      <c r="U35" s="528"/>
      <c r="V35" s="529"/>
      <c r="W35" s="530"/>
      <c r="X35" s="531"/>
      <c r="Y35" s="530"/>
      <c r="Z35" s="531"/>
      <c r="AA35" s="530"/>
      <c r="AB35" s="531"/>
      <c r="AC35" s="530"/>
      <c r="AD35" s="532"/>
      <c r="AE35" s="530"/>
      <c r="AF35" s="533"/>
    </row>
    <row r="36" spans="1:32" ht="15" customHeight="1" thickBot="1" x14ac:dyDescent="0.2">
      <c r="A36" s="534"/>
      <c r="B36" s="535"/>
      <c r="C36" s="536"/>
      <c r="D36" s="537"/>
      <c r="E36" s="538" t="s">
        <v>272</v>
      </c>
      <c r="F36" s="539"/>
      <c r="G36" s="540"/>
      <c r="H36" s="541"/>
      <c r="I36" s="542"/>
      <c r="J36" s="543"/>
      <c r="K36" s="542"/>
      <c r="L36" s="543"/>
      <c r="M36" s="540"/>
      <c r="N36" s="541"/>
      <c r="O36" s="542"/>
      <c r="P36" s="543"/>
      <c r="Q36" s="542"/>
      <c r="R36" s="543"/>
      <c r="S36" s="540"/>
      <c r="T36" s="541"/>
      <c r="U36" s="542"/>
      <c r="V36" s="543"/>
      <c r="W36" s="544" t="s">
        <v>265</v>
      </c>
      <c r="X36" s="545" t="s">
        <v>265</v>
      </c>
      <c r="Y36" s="544" t="s">
        <v>265</v>
      </c>
      <c r="Z36" s="545" t="s">
        <v>265</v>
      </c>
      <c r="AA36" s="544" t="s">
        <v>265</v>
      </c>
      <c r="AB36" s="545" t="s">
        <v>265</v>
      </c>
      <c r="AC36" s="544" t="s">
        <v>265</v>
      </c>
      <c r="AD36" s="546" t="s">
        <v>265</v>
      </c>
      <c r="AE36" s="544" t="s">
        <v>265</v>
      </c>
      <c r="AF36" s="547" t="s">
        <v>265</v>
      </c>
    </row>
    <row r="37" spans="1:32" ht="19.5" customHeight="1" x14ac:dyDescent="0.15">
      <c r="A37" s="548" t="s">
        <v>278</v>
      </c>
      <c r="B37" s="549"/>
      <c r="C37" s="550"/>
      <c r="D37" s="551" t="s">
        <v>246</v>
      </c>
      <c r="E37" s="552" t="s">
        <v>273</v>
      </c>
      <c r="F37" s="553"/>
      <c r="G37" s="554" t="s">
        <v>279</v>
      </c>
      <c r="H37" s="554"/>
      <c r="I37" s="554" t="s">
        <v>279</v>
      </c>
      <c r="J37" s="554"/>
      <c r="K37" s="554" t="s">
        <v>279</v>
      </c>
      <c r="L37" s="554"/>
      <c r="M37" s="554" t="s">
        <v>279</v>
      </c>
      <c r="N37" s="554"/>
      <c r="O37" s="554" t="s">
        <v>279</v>
      </c>
      <c r="P37" s="554"/>
      <c r="Q37" s="554" t="s">
        <v>279</v>
      </c>
      <c r="R37" s="554"/>
      <c r="S37" s="554" t="s">
        <v>279</v>
      </c>
      <c r="T37" s="555"/>
      <c r="U37" s="554" t="s">
        <v>279</v>
      </c>
      <c r="V37" s="554"/>
      <c r="W37" s="556" t="s">
        <v>273</v>
      </c>
      <c r="X37" s="556"/>
      <c r="Y37" s="556" t="s">
        <v>273</v>
      </c>
      <c r="Z37" s="556"/>
      <c r="AA37" s="556" t="s">
        <v>273</v>
      </c>
      <c r="AB37" s="556"/>
      <c r="AC37" s="556" t="s">
        <v>273</v>
      </c>
      <c r="AD37" s="557"/>
      <c r="AE37" s="556" t="s">
        <v>273</v>
      </c>
      <c r="AF37" s="558"/>
    </row>
    <row r="38" spans="1:32" ht="19.5" customHeight="1" thickBot="1" x14ac:dyDescent="0.2">
      <c r="A38" s="559"/>
      <c r="B38" s="560"/>
      <c r="C38" s="561"/>
      <c r="D38" s="562"/>
      <c r="E38" s="563" t="s">
        <v>273</v>
      </c>
      <c r="F38" s="564"/>
      <c r="G38" s="565" t="s">
        <v>273</v>
      </c>
      <c r="H38" s="565"/>
      <c r="I38" s="565" t="s">
        <v>273</v>
      </c>
      <c r="J38" s="565"/>
      <c r="K38" s="565" t="s">
        <v>273</v>
      </c>
      <c r="L38" s="565"/>
      <c r="M38" s="565" t="s">
        <v>273</v>
      </c>
      <c r="N38" s="565"/>
      <c r="O38" s="565" t="s">
        <v>273</v>
      </c>
      <c r="P38" s="565"/>
      <c r="Q38" s="565" t="s">
        <v>273</v>
      </c>
      <c r="R38" s="565"/>
      <c r="S38" s="565" t="s">
        <v>273</v>
      </c>
      <c r="T38" s="566"/>
      <c r="U38" s="565" t="s">
        <v>273</v>
      </c>
      <c r="V38" s="565"/>
      <c r="W38" s="565" t="s">
        <v>273</v>
      </c>
      <c r="X38" s="565"/>
      <c r="Y38" s="565" t="s">
        <v>273</v>
      </c>
      <c r="Z38" s="565"/>
      <c r="AA38" s="565" t="s">
        <v>273</v>
      </c>
      <c r="AB38" s="565"/>
      <c r="AC38" s="565" t="s">
        <v>273</v>
      </c>
      <c r="AD38" s="566"/>
      <c r="AE38" s="565" t="s">
        <v>273</v>
      </c>
      <c r="AF38" s="567"/>
    </row>
    <row r="39" spans="1:32" ht="16.5" customHeight="1" x14ac:dyDescent="0.15">
      <c r="A39" s="568" t="s">
        <v>280</v>
      </c>
      <c r="B39" s="568"/>
    </row>
    <row r="40" spans="1:32" ht="16.5" customHeight="1" thickBot="1" x14ac:dyDescent="0.2">
      <c r="A40" s="568" t="s">
        <v>281</v>
      </c>
      <c r="B40" s="568"/>
      <c r="V40" s="569" t="s">
        <v>282</v>
      </c>
      <c r="W40" s="569"/>
      <c r="X40" s="569"/>
      <c r="Y40" s="569"/>
      <c r="Z40" s="569"/>
      <c r="AA40" s="569"/>
      <c r="AB40" s="569"/>
      <c r="AC40" s="569"/>
      <c r="AD40" s="570" t="s">
        <v>283</v>
      </c>
      <c r="AE40" s="570"/>
      <c r="AF40" s="570"/>
    </row>
    <row r="41" spans="1:32" ht="14.25" customHeight="1" x14ac:dyDescent="0.15">
      <c r="A41" s="444" t="str">
        <f>[1]要項!$A$1&amp;" エントリー申込書"</f>
        <v>ナス・スプリングホースショー2023 エントリー申込書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V41" s="446" t="s">
        <v>271</v>
      </c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</row>
    <row r="42" spans="1:32" ht="7.5" customHeight="1" thickBot="1" x14ac:dyDescent="0.2"/>
    <row r="43" spans="1:32" x14ac:dyDescent="0.15">
      <c r="A43" s="447" t="s">
        <v>284</v>
      </c>
      <c r="B43" s="448"/>
      <c r="C43" s="448"/>
      <c r="D43" s="449"/>
      <c r="E43" s="571">
        <v>15</v>
      </c>
      <c r="F43" s="451"/>
      <c r="G43" s="451">
        <v>16</v>
      </c>
      <c r="H43" s="451"/>
      <c r="I43" s="451">
        <v>17</v>
      </c>
      <c r="J43" s="451"/>
      <c r="K43" s="451">
        <v>18</v>
      </c>
      <c r="L43" s="451"/>
      <c r="M43" s="451">
        <v>19</v>
      </c>
      <c r="N43" s="451"/>
      <c r="O43" s="451">
        <v>20</v>
      </c>
      <c r="P43" s="451"/>
      <c r="Q43" s="451">
        <v>21</v>
      </c>
      <c r="R43" s="451"/>
      <c r="S43" s="451">
        <v>22</v>
      </c>
      <c r="T43" s="451"/>
      <c r="U43" s="451">
        <v>23</v>
      </c>
      <c r="V43" s="451"/>
      <c r="W43" s="451">
        <v>24</v>
      </c>
      <c r="X43" s="451"/>
      <c r="Y43" s="451">
        <v>25</v>
      </c>
      <c r="Z43" s="451"/>
      <c r="AA43" s="451">
        <v>26</v>
      </c>
      <c r="AB43" s="451"/>
      <c r="AC43" s="451">
        <v>27</v>
      </c>
      <c r="AD43" s="451"/>
      <c r="AE43" s="451">
        <v>28</v>
      </c>
      <c r="AF43" s="572"/>
    </row>
    <row r="44" spans="1:32" ht="18" customHeight="1" thickBot="1" x14ac:dyDescent="0.2">
      <c r="A44" s="455"/>
      <c r="B44" s="456"/>
      <c r="C44" s="456"/>
      <c r="D44" s="457"/>
      <c r="E44" s="573" t="s">
        <v>285</v>
      </c>
      <c r="F44" s="459"/>
      <c r="G44" s="460" t="s">
        <v>286</v>
      </c>
      <c r="H44" s="460"/>
      <c r="I44" s="461" t="s">
        <v>257</v>
      </c>
      <c r="J44" s="459"/>
      <c r="K44" s="461" t="s">
        <v>258</v>
      </c>
      <c r="L44" s="459"/>
      <c r="M44" s="461" t="s">
        <v>259</v>
      </c>
      <c r="N44" s="459"/>
      <c r="O44" s="461" t="s">
        <v>260</v>
      </c>
      <c r="P44" s="459"/>
      <c r="Q44" s="461" t="s">
        <v>261</v>
      </c>
      <c r="R44" s="459"/>
      <c r="S44" s="461" t="s">
        <v>262</v>
      </c>
      <c r="T44" s="458"/>
      <c r="U44" s="461" t="s">
        <v>255</v>
      </c>
      <c r="V44" s="459"/>
      <c r="W44" s="461" t="s">
        <v>249</v>
      </c>
      <c r="X44" s="459"/>
      <c r="Y44" s="461" t="s">
        <v>287</v>
      </c>
      <c r="Z44" s="459"/>
      <c r="AA44" s="461" t="s">
        <v>252</v>
      </c>
      <c r="AB44" s="459"/>
      <c r="AC44" s="461" t="s">
        <v>253</v>
      </c>
      <c r="AD44" s="458"/>
      <c r="AE44" s="461" t="s">
        <v>254</v>
      </c>
      <c r="AF44" s="462"/>
    </row>
    <row r="45" spans="1:32" ht="9" customHeight="1" x14ac:dyDescent="0.15">
      <c r="A45" s="463"/>
      <c r="B45" s="464" t="s">
        <v>93</v>
      </c>
      <c r="C45" s="465" t="s">
        <v>277</v>
      </c>
      <c r="D45" s="466"/>
      <c r="E45" s="467" t="s">
        <v>246</v>
      </c>
      <c r="F45" s="468">
        <v>8000</v>
      </c>
      <c r="G45" s="469">
        <v>5000</v>
      </c>
      <c r="H45" s="470"/>
      <c r="I45" s="469">
        <v>10000</v>
      </c>
      <c r="J45" s="470"/>
      <c r="K45" s="469">
        <v>10000</v>
      </c>
      <c r="L45" s="470"/>
      <c r="M45" s="469">
        <v>5000</v>
      </c>
      <c r="N45" s="470"/>
      <c r="O45" s="469">
        <v>10000</v>
      </c>
      <c r="P45" s="470"/>
      <c r="Q45" s="469">
        <v>10000</v>
      </c>
      <c r="R45" s="470"/>
      <c r="S45" s="469">
        <v>5000</v>
      </c>
      <c r="T45" s="470"/>
      <c r="U45" s="469">
        <v>10000</v>
      </c>
      <c r="V45" s="470"/>
      <c r="W45" s="471" t="s">
        <v>246</v>
      </c>
      <c r="X45" s="470">
        <v>5000</v>
      </c>
      <c r="Y45" s="471" t="s">
        <v>246</v>
      </c>
      <c r="Z45" s="470">
        <v>6000</v>
      </c>
      <c r="AA45" s="471" t="s">
        <v>246</v>
      </c>
      <c r="AB45" s="470">
        <v>7000</v>
      </c>
      <c r="AC45" s="471" t="s">
        <v>246</v>
      </c>
      <c r="AD45" s="468">
        <v>7000</v>
      </c>
      <c r="AE45" s="471" t="s">
        <v>246</v>
      </c>
      <c r="AF45" s="472">
        <v>8000</v>
      </c>
    </row>
    <row r="46" spans="1:32" ht="9" customHeight="1" thickBot="1" x14ac:dyDescent="0.2">
      <c r="A46" s="473"/>
      <c r="B46" s="474"/>
      <c r="C46" s="475"/>
      <c r="D46" s="476"/>
      <c r="E46" s="477">
        <v>5000</v>
      </c>
      <c r="F46" s="478"/>
      <c r="G46" s="479"/>
      <c r="H46" s="480"/>
      <c r="I46" s="479"/>
      <c r="J46" s="480"/>
      <c r="K46" s="479"/>
      <c r="L46" s="480"/>
      <c r="M46" s="479"/>
      <c r="N46" s="480"/>
      <c r="O46" s="479"/>
      <c r="P46" s="480"/>
      <c r="Q46" s="479"/>
      <c r="R46" s="480"/>
      <c r="S46" s="479"/>
      <c r="T46" s="480"/>
      <c r="U46" s="479"/>
      <c r="V46" s="480"/>
      <c r="W46" s="481">
        <v>5000</v>
      </c>
      <c r="X46" s="480"/>
      <c r="Y46" s="481">
        <v>5000</v>
      </c>
      <c r="Z46" s="480"/>
      <c r="AA46" s="481">
        <v>6000</v>
      </c>
      <c r="AB46" s="480"/>
      <c r="AC46" s="481">
        <v>5000</v>
      </c>
      <c r="AD46" s="478"/>
      <c r="AE46" s="481">
        <v>5000</v>
      </c>
      <c r="AF46" s="482"/>
    </row>
    <row r="47" spans="1:32" ht="15" customHeight="1" x14ac:dyDescent="0.15">
      <c r="A47" s="483">
        <v>1</v>
      </c>
      <c r="B47" s="484"/>
      <c r="C47" s="485"/>
      <c r="D47" s="486"/>
      <c r="E47" s="487"/>
      <c r="F47" s="488"/>
      <c r="G47" s="489" t="s">
        <v>265</v>
      </c>
      <c r="H47" s="490"/>
      <c r="I47" s="491"/>
      <c r="J47" s="492"/>
      <c r="K47" s="491"/>
      <c r="L47" s="492"/>
      <c r="M47" s="489" t="s">
        <v>265</v>
      </c>
      <c r="N47" s="490"/>
      <c r="O47" s="491"/>
      <c r="P47" s="492"/>
      <c r="Q47" s="491"/>
      <c r="R47" s="492"/>
      <c r="S47" s="489" t="s">
        <v>265</v>
      </c>
      <c r="T47" s="490"/>
      <c r="U47" s="491"/>
      <c r="V47" s="492"/>
      <c r="W47" s="493"/>
      <c r="X47" s="494"/>
      <c r="Y47" s="493"/>
      <c r="Z47" s="494"/>
      <c r="AA47" s="493"/>
      <c r="AB47" s="494"/>
      <c r="AC47" s="493"/>
      <c r="AD47" s="495"/>
      <c r="AE47" s="493"/>
      <c r="AF47" s="496"/>
    </row>
    <row r="48" spans="1:32" ht="15" customHeight="1" x14ac:dyDescent="0.15">
      <c r="A48" s="497"/>
      <c r="B48" s="498"/>
      <c r="C48" s="499"/>
      <c r="D48" s="500"/>
      <c r="E48" s="501" t="s">
        <v>272</v>
      </c>
      <c r="F48" s="502"/>
      <c r="G48" s="503"/>
      <c r="H48" s="504"/>
      <c r="I48" s="505"/>
      <c r="J48" s="506"/>
      <c r="K48" s="505"/>
      <c r="L48" s="506"/>
      <c r="M48" s="503"/>
      <c r="N48" s="504"/>
      <c r="O48" s="505"/>
      <c r="P48" s="506"/>
      <c r="Q48" s="505"/>
      <c r="R48" s="506"/>
      <c r="S48" s="503"/>
      <c r="T48" s="504"/>
      <c r="U48" s="505"/>
      <c r="V48" s="506"/>
      <c r="W48" s="507" t="s">
        <v>265</v>
      </c>
      <c r="X48" s="508" t="s">
        <v>265</v>
      </c>
      <c r="Y48" s="507" t="s">
        <v>265</v>
      </c>
      <c r="Z48" s="508" t="s">
        <v>265</v>
      </c>
      <c r="AA48" s="507" t="s">
        <v>265</v>
      </c>
      <c r="AB48" s="508" t="s">
        <v>265</v>
      </c>
      <c r="AC48" s="507" t="s">
        <v>265</v>
      </c>
      <c r="AD48" s="509" t="s">
        <v>265</v>
      </c>
      <c r="AE48" s="507" t="s">
        <v>265</v>
      </c>
      <c r="AF48" s="510" t="s">
        <v>265</v>
      </c>
    </row>
    <row r="49" spans="1:32" ht="15" customHeight="1" x14ac:dyDescent="0.15">
      <c r="A49" s="497">
        <v>2</v>
      </c>
      <c r="B49" s="511"/>
      <c r="C49" s="499"/>
      <c r="D49" s="500"/>
      <c r="E49" s="512"/>
      <c r="F49" s="513"/>
      <c r="G49" s="514" t="s">
        <v>265</v>
      </c>
      <c r="H49" s="515"/>
      <c r="I49" s="516"/>
      <c r="J49" s="517"/>
      <c r="K49" s="516"/>
      <c r="L49" s="517"/>
      <c r="M49" s="514" t="s">
        <v>265</v>
      </c>
      <c r="N49" s="515"/>
      <c r="O49" s="516"/>
      <c r="P49" s="517"/>
      <c r="Q49" s="516"/>
      <c r="R49" s="517"/>
      <c r="S49" s="514" t="s">
        <v>265</v>
      </c>
      <c r="T49" s="515"/>
      <c r="U49" s="516"/>
      <c r="V49" s="517"/>
      <c r="W49" s="518"/>
      <c r="X49" s="519"/>
      <c r="Y49" s="518"/>
      <c r="Z49" s="519"/>
      <c r="AA49" s="518"/>
      <c r="AB49" s="519"/>
      <c r="AC49" s="518"/>
      <c r="AD49" s="520"/>
      <c r="AE49" s="518"/>
      <c r="AF49" s="521"/>
    </row>
    <row r="50" spans="1:32" ht="15" customHeight="1" x14ac:dyDescent="0.15">
      <c r="A50" s="497"/>
      <c r="B50" s="522"/>
      <c r="C50" s="499"/>
      <c r="D50" s="500"/>
      <c r="E50" s="523" t="s">
        <v>272</v>
      </c>
      <c r="F50" s="502"/>
      <c r="G50" s="503"/>
      <c r="H50" s="504"/>
      <c r="I50" s="505"/>
      <c r="J50" s="506"/>
      <c r="K50" s="505"/>
      <c r="L50" s="506"/>
      <c r="M50" s="503"/>
      <c r="N50" s="504"/>
      <c r="O50" s="505"/>
      <c r="P50" s="506"/>
      <c r="Q50" s="505"/>
      <c r="R50" s="506"/>
      <c r="S50" s="503"/>
      <c r="T50" s="504"/>
      <c r="U50" s="505"/>
      <c r="V50" s="506"/>
      <c r="W50" s="507" t="s">
        <v>265</v>
      </c>
      <c r="X50" s="508" t="s">
        <v>265</v>
      </c>
      <c r="Y50" s="507" t="s">
        <v>265</v>
      </c>
      <c r="Z50" s="508" t="s">
        <v>265</v>
      </c>
      <c r="AA50" s="507" t="s">
        <v>265</v>
      </c>
      <c r="AB50" s="508" t="s">
        <v>265</v>
      </c>
      <c r="AC50" s="507" t="s">
        <v>265</v>
      </c>
      <c r="AD50" s="509" t="s">
        <v>265</v>
      </c>
      <c r="AE50" s="507" t="s">
        <v>265</v>
      </c>
      <c r="AF50" s="510" t="s">
        <v>265</v>
      </c>
    </row>
    <row r="51" spans="1:32" ht="15" customHeight="1" x14ac:dyDescent="0.15">
      <c r="A51" s="497">
        <v>3</v>
      </c>
      <c r="B51" s="511"/>
      <c r="C51" s="499"/>
      <c r="D51" s="500"/>
      <c r="E51" s="512"/>
      <c r="F51" s="513"/>
      <c r="G51" s="514" t="s">
        <v>265</v>
      </c>
      <c r="H51" s="515"/>
      <c r="I51" s="516"/>
      <c r="J51" s="517"/>
      <c r="K51" s="516"/>
      <c r="L51" s="517"/>
      <c r="M51" s="514" t="s">
        <v>265</v>
      </c>
      <c r="N51" s="515"/>
      <c r="O51" s="516"/>
      <c r="P51" s="517"/>
      <c r="Q51" s="516"/>
      <c r="R51" s="517"/>
      <c r="S51" s="514" t="s">
        <v>265</v>
      </c>
      <c r="T51" s="515"/>
      <c r="U51" s="516"/>
      <c r="V51" s="517"/>
      <c r="W51" s="518"/>
      <c r="X51" s="519"/>
      <c r="Y51" s="518"/>
      <c r="Z51" s="519"/>
      <c r="AA51" s="518"/>
      <c r="AB51" s="519"/>
      <c r="AC51" s="518"/>
      <c r="AD51" s="520"/>
      <c r="AE51" s="518"/>
      <c r="AF51" s="521"/>
    </row>
    <row r="52" spans="1:32" ht="15" customHeight="1" x14ac:dyDescent="0.15">
      <c r="A52" s="497"/>
      <c r="B52" s="522"/>
      <c r="C52" s="499"/>
      <c r="D52" s="500"/>
      <c r="E52" s="523" t="s">
        <v>272</v>
      </c>
      <c r="F52" s="502"/>
      <c r="G52" s="503"/>
      <c r="H52" s="504"/>
      <c r="I52" s="505"/>
      <c r="J52" s="506"/>
      <c r="K52" s="505"/>
      <c r="L52" s="506"/>
      <c r="M52" s="503"/>
      <c r="N52" s="504"/>
      <c r="O52" s="505"/>
      <c r="P52" s="506"/>
      <c r="Q52" s="505"/>
      <c r="R52" s="506"/>
      <c r="S52" s="503"/>
      <c r="T52" s="504"/>
      <c r="U52" s="505"/>
      <c r="V52" s="506"/>
      <c r="W52" s="507" t="s">
        <v>265</v>
      </c>
      <c r="X52" s="508" t="s">
        <v>265</v>
      </c>
      <c r="Y52" s="507" t="s">
        <v>265</v>
      </c>
      <c r="Z52" s="508" t="s">
        <v>265</v>
      </c>
      <c r="AA52" s="507" t="s">
        <v>265</v>
      </c>
      <c r="AB52" s="508" t="s">
        <v>265</v>
      </c>
      <c r="AC52" s="507" t="s">
        <v>265</v>
      </c>
      <c r="AD52" s="509" t="s">
        <v>265</v>
      </c>
      <c r="AE52" s="507" t="s">
        <v>265</v>
      </c>
      <c r="AF52" s="510" t="s">
        <v>265</v>
      </c>
    </row>
    <row r="53" spans="1:32" ht="15" customHeight="1" x14ac:dyDescent="0.15">
      <c r="A53" s="497">
        <v>4</v>
      </c>
      <c r="B53" s="511"/>
      <c r="C53" s="499"/>
      <c r="D53" s="500"/>
      <c r="E53" s="512"/>
      <c r="F53" s="513"/>
      <c r="G53" s="514" t="s">
        <v>265</v>
      </c>
      <c r="H53" s="515"/>
      <c r="I53" s="516"/>
      <c r="J53" s="517"/>
      <c r="K53" s="516"/>
      <c r="L53" s="517"/>
      <c r="M53" s="514" t="s">
        <v>265</v>
      </c>
      <c r="N53" s="515"/>
      <c r="O53" s="516"/>
      <c r="P53" s="517"/>
      <c r="Q53" s="516"/>
      <c r="R53" s="517"/>
      <c r="S53" s="514" t="s">
        <v>265</v>
      </c>
      <c r="T53" s="515"/>
      <c r="U53" s="516"/>
      <c r="V53" s="517"/>
      <c r="W53" s="518"/>
      <c r="X53" s="519"/>
      <c r="Y53" s="518"/>
      <c r="Z53" s="519"/>
      <c r="AA53" s="518"/>
      <c r="AB53" s="519"/>
      <c r="AC53" s="518"/>
      <c r="AD53" s="520"/>
      <c r="AE53" s="518"/>
      <c r="AF53" s="521"/>
    </row>
    <row r="54" spans="1:32" ht="15" customHeight="1" x14ac:dyDescent="0.15">
      <c r="A54" s="497"/>
      <c r="B54" s="522"/>
      <c r="C54" s="499"/>
      <c r="D54" s="500"/>
      <c r="E54" s="523" t="s">
        <v>272</v>
      </c>
      <c r="F54" s="502"/>
      <c r="G54" s="503"/>
      <c r="H54" s="504"/>
      <c r="I54" s="505"/>
      <c r="J54" s="506"/>
      <c r="K54" s="505"/>
      <c r="L54" s="506"/>
      <c r="M54" s="503"/>
      <c r="N54" s="504"/>
      <c r="O54" s="505"/>
      <c r="P54" s="506"/>
      <c r="Q54" s="505"/>
      <c r="R54" s="506"/>
      <c r="S54" s="503"/>
      <c r="T54" s="504"/>
      <c r="U54" s="505"/>
      <c r="V54" s="506"/>
      <c r="W54" s="507" t="s">
        <v>265</v>
      </c>
      <c r="X54" s="508" t="s">
        <v>265</v>
      </c>
      <c r="Y54" s="507" t="s">
        <v>265</v>
      </c>
      <c r="Z54" s="508" t="s">
        <v>265</v>
      </c>
      <c r="AA54" s="507" t="s">
        <v>265</v>
      </c>
      <c r="AB54" s="508" t="s">
        <v>265</v>
      </c>
      <c r="AC54" s="507" t="s">
        <v>265</v>
      </c>
      <c r="AD54" s="509" t="s">
        <v>265</v>
      </c>
      <c r="AE54" s="507" t="s">
        <v>265</v>
      </c>
      <c r="AF54" s="510" t="s">
        <v>265</v>
      </c>
    </row>
    <row r="55" spans="1:32" ht="15" customHeight="1" x14ac:dyDescent="0.15">
      <c r="A55" s="497">
        <v>5</v>
      </c>
      <c r="B55" s="511"/>
      <c r="C55" s="499"/>
      <c r="D55" s="500"/>
      <c r="E55" s="512"/>
      <c r="F55" s="513"/>
      <c r="G55" s="514" t="s">
        <v>265</v>
      </c>
      <c r="H55" s="515"/>
      <c r="I55" s="516"/>
      <c r="J55" s="517"/>
      <c r="K55" s="516"/>
      <c r="L55" s="517"/>
      <c r="M55" s="514" t="s">
        <v>265</v>
      </c>
      <c r="N55" s="515"/>
      <c r="O55" s="516"/>
      <c r="P55" s="517"/>
      <c r="Q55" s="516"/>
      <c r="R55" s="517"/>
      <c r="S55" s="514" t="s">
        <v>265</v>
      </c>
      <c r="T55" s="515"/>
      <c r="U55" s="516"/>
      <c r="V55" s="517"/>
      <c r="W55" s="518"/>
      <c r="X55" s="519"/>
      <c r="Y55" s="518"/>
      <c r="Z55" s="519"/>
      <c r="AA55" s="518"/>
      <c r="AB55" s="519"/>
      <c r="AC55" s="518"/>
      <c r="AD55" s="520"/>
      <c r="AE55" s="518"/>
      <c r="AF55" s="521"/>
    </row>
    <row r="56" spans="1:32" ht="15" customHeight="1" x14ac:dyDescent="0.15">
      <c r="A56" s="497"/>
      <c r="B56" s="522"/>
      <c r="C56" s="499"/>
      <c r="D56" s="500"/>
      <c r="E56" s="523" t="s">
        <v>272</v>
      </c>
      <c r="F56" s="502"/>
      <c r="G56" s="503"/>
      <c r="H56" s="504"/>
      <c r="I56" s="505"/>
      <c r="J56" s="506"/>
      <c r="K56" s="505"/>
      <c r="L56" s="506"/>
      <c r="M56" s="503"/>
      <c r="N56" s="504"/>
      <c r="O56" s="505"/>
      <c r="P56" s="506"/>
      <c r="Q56" s="505"/>
      <c r="R56" s="506"/>
      <c r="S56" s="503"/>
      <c r="T56" s="504"/>
      <c r="U56" s="505"/>
      <c r="V56" s="506"/>
      <c r="W56" s="507" t="s">
        <v>265</v>
      </c>
      <c r="X56" s="508" t="s">
        <v>265</v>
      </c>
      <c r="Y56" s="507" t="s">
        <v>265</v>
      </c>
      <c r="Z56" s="508" t="s">
        <v>265</v>
      </c>
      <c r="AA56" s="507" t="s">
        <v>265</v>
      </c>
      <c r="AB56" s="508" t="s">
        <v>265</v>
      </c>
      <c r="AC56" s="507" t="s">
        <v>265</v>
      </c>
      <c r="AD56" s="509" t="s">
        <v>265</v>
      </c>
      <c r="AE56" s="507" t="s">
        <v>265</v>
      </c>
      <c r="AF56" s="510" t="s">
        <v>265</v>
      </c>
    </row>
    <row r="57" spans="1:32" ht="15" customHeight="1" x14ac:dyDescent="0.15">
      <c r="A57" s="497">
        <v>6</v>
      </c>
      <c r="B57" s="511"/>
      <c r="C57" s="499"/>
      <c r="D57" s="500"/>
      <c r="E57" s="512"/>
      <c r="F57" s="513"/>
      <c r="G57" s="514" t="s">
        <v>265</v>
      </c>
      <c r="H57" s="515"/>
      <c r="I57" s="516"/>
      <c r="J57" s="517"/>
      <c r="K57" s="516"/>
      <c r="L57" s="517"/>
      <c r="M57" s="514" t="s">
        <v>265</v>
      </c>
      <c r="N57" s="515"/>
      <c r="O57" s="516"/>
      <c r="P57" s="517"/>
      <c r="Q57" s="516"/>
      <c r="R57" s="517"/>
      <c r="S57" s="514" t="s">
        <v>265</v>
      </c>
      <c r="T57" s="515"/>
      <c r="U57" s="516"/>
      <c r="V57" s="517"/>
      <c r="W57" s="518"/>
      <c r="X57" s="519"/>
      <c r="Y57" s="518"/>
      <c r="Z57" s="519"/>
      <c r="AA57" s="518"/>
      <c r="AB57" s="519"/>
      <c r="AC57" s="518"/>
      <c r="AD57" s="520"/>
      <c r="AE57" s="518"/>
      <c r="AF57" s="521"/>
    </row>
    <row r="58" spans="1:32" ht="15" customHeight="1" x14ac:dyDescent="0.15">
      <c r="A58" s="497"/>
      <c r="B58" s="522"/>
      <c r="C58" s="499"/>
      <c r="D58" s="500"/>
      <c r="E58" s="523" t="s">
        <v>272</v>
      </c>
      <c r="F58" s="502"/>
      <c r="G58" s="503"/>
      <c r="H58" s="504"/>
      <c r="I58" s="505"/>
      <c r="J58" s="506"/>
      <c r="K58" s="505"/>
      <c r="L58" s="506"/>
      <c r="M58" s="503"/>
      <c r="N58" s="504"/>
      <c r="O58" s="505"/>
      <c r="P58" s="506"/>
      <c r="Q58" s="505"/>
      <c r="R58" s="506"/>
      <c r="S58" s="503"/>
      <c r="T58" s="504"/>
      <c r="U58" s="505"/>
      <c r="V58" s="506"/>
      <c r="W58" s="507" t="s">
        <v>265</v>
      </c>
      <c r="X58" s="508" t="s">
        <v>265</v>
      </c>
      <c r="Y58" s="507" t="s">
        <v>265</v>
      </c>
      <c r="Z58" s="508" t="s">
        <v>265</v>
      </c>
      <c r="AA58" s="507" t="s">
        <v>265</v>
      </c>
      <c r="AB58" s="508" t="s">
        <v>265</v>
      </c>
      <c r="AC58" s="507" t="s">
        <v>265</v>
      </c>
      <c r="AD58" s="509" t="s">
        <v>265</v>
      </c>
      <c r="AE58" s="507" t="s">
        <v>265</v>
      </c>
      <c r="AF58" s="510" t="s">
        <v>265</v>
      </c>
    </row>
    <row r="59" spans="1:32" ht="15" customHeight="1" x14ac:dyDescent="0.15">
      <c r="A59" s="497">
        <v>7</v>
      </c>
      <c r="B59" s="511"/>
      <c r="C59" s="499"/>
      <c r="D59" s="500"/>
      <c r="E59" s="512"/>
      <c r="F59" s="513"/>
      <c r="G59" s="514" t="s">
        <v>265</v>
      </c>
      <c r="H59" s="515"/>
      <c r="I59" s="516"/>
      <c r="J59" s="517"/>
      <c r="K59" s="516"/>
      <c r="L59" s="517"/>
      <c r="M59" s="514" t="s">
        <v>265</v>
      </c>
      <c r="N59" s="515"/>
      <c r="O59" s="516"/>
      <c r="P59" s="517"/>
      <c r="Q59" s="516"/>
      <c r="R59" s="517"/>
      <c r="S59" s="514" t="s">
        <v>265</v>
      </c>
      <c r="T59" s="515"/>
      <c r="U59" s="516"/>
      <c r="V59" s="517"/>
      <c r="W59" s="518"/>
      <c r="X59" s="519"/>
      <c r="Y59" s="518"/>
      <c r="Z59" s="519"/>
      <c r="AA59" s="518"/>
      <c r="AB59" s="519"/>
      <c r="AC59" s="518"/>
      <c r="AD59" s="520"/>
      <c r="AE59" s="518"/>
      <c r="AF59" s="521"/>
    </row>
    <row r="60" spans="1:32" ht="15" customHeight="1" x14ac:dyDescent="0.15">
      <c r="A60" s="497"/>
      <c r="B60" s="522"/>
      <c r="C60" s="499"/>
      <c r="D60" s="500"/>
      <c r="E60" s="523" t="s">
        <v>272</v>
      </c>
      <c r="F60" s="502"/>
      <c r="G60" s="503"/>
      <c r="H60" s="504"/>
      <c r="I60" s="505"/>
      <c r="J60" s="506"/>
      <c r="K60" s="505"/>
      <c r="L60" s="506"/>
      <c r="M60" s="503"/>
      <c r="N60" s="504"/>
      <c r="O60" s="505"/>
      <c r="P60" s="506"/>
      <c r="Q60" s="505"/>
      <c r="R60" s="506"/>
      <c r="S60" s="503"/>
      <c r="T60" s="504"/>
      <c r="U60" s="505"/>
      <c r="V60" s="506"/>
      <c r="W60" s="507" t="s">
        <v>265</v>
      </c>
      <c r="X60" s="508" t="s">
        <v>265</v>
      </c>
      <c r="Y60" s="507" t="s">
        <v>265</v>
      </c>
      <c r="Z60" s="508" t="s">
        <v>265</v>
      </c>
      <c r="AA60" s="507" t="s">
        <v>265</v>
      </c>
      <c r="AB60" s="508" t="s">
        <v>265</v>
      </c>
      <c r="AC60" s="507" t="s">
        <v>265</v>
      </c>
      <c r="AD60" s="509" t="s">
        <v>265</v>
      </c>
      <c r="AE60" s="507" t="s">
        <v>265</v>
      </c>
      <c r="AF60" s="510" t="s">
        <v>265</v>
      </c>
    </row>
    <row r="61" spans="1:32" ht="15" customHeight="1" x14ac:dyDescent="0.15">
      <c r="A61" s="497">
        <v>8</v>
      </c>
      <c r="B61" s="511"/>
      <c r="C61" s="499"/>
      <c r="D61" s="500"/>
      <c r="E61" s="512"/>
      <c r="F61" s="513"/>
      <c r="G61" s="514" t="s">
        <v>265</v>
      </c>
      <c r="H61" s="515"/>
      <c r="I61" s="516"/>
      <c r="J61" s="517"/>
      <c r="K61" s="516"/>
      <c r="L61" s="517"/>
      <c r="M61" s="514" t="s">
        <v>265</v>
      </c>
      <c r="N61" s="515"/>
      <c r="O61" s="516"/>
      <c r="P61" s="517"/>
      <c r="Q61" s="516"/>
      <c r="R61" s="517"/>
      <c r="S61" s="514" t="s">
        <v>265</v>
      </c>
      <c r="T61" s="515"/>
      <c r="U61" s="516"/>
      <c r="V61" s="517"/>
      <c r="W61" s="518"/>
      <c r="X61" s="519"/>
      <c r="Y61" s="518"/>
      <c r="Z61" s="519"/>
      <c r="AA61" s="518"/>
      <c r="AB61" s="519"/>
      <c r="AC61" s="518"/>
      <c r="AD61" s="520"/>
      <c r="AE61" s="518"/>
      <c r="AF61" s="521"/>
    </row>
    <row r="62" spans="1:32" ht="15" customHeight="1" x14ac:dyDescent="0.15">
      <c r="A62" s="497"/>
      <c r="B62" s="522"/>
      <c r="C62" s="499"/>
      <c r="D62" s="500"/>
      <c r="E62" s="523" t="s">
        <v>272</v>
      </c>
      <c r="F62" s="502"/>
      <c r="G62" s="503"/>
      <c r="H62" s="504"/>
      <c r="I62" s="505"/>
      <c r="J62" s="506"/>
      <c r="K62" s="505"/>
      <c r="L62" s="506"/>
      <c r="M62" s="503"/>
      <c r="N62" s="504"/>
      <c r="O62" s="505"/>
      <c r="P62" s="506"/>
      <c r="Q62" s="505"/>
      <c r="R62" s="506"/>
      <c r="S62" s="503"/>
      <c r="T62" s="504"/>
      <c r="U62" s="505"/>
      <c r="V62" s="506"/>
      <c r="W62" s="507" t="s">
        <v>265</v>
      </c>
      <c r="X62" s="508" t="s">
        <v>265</v>
      </c>
      <c r="Y62" s="507" t="s">
        <v>265</v>
      </c>
      <c r="Z62" s="508" t="s">
        <v>265</v>
      </c>
      <c r="AA62" s="507" t="s">
        <v>265</v>
      </c>
      <c r="AB62" s="508" t="s">
        <v>265</v>
      </c>
      <c r="AC62" s="507" t="s">
        <v>265</v>
      </c>
      <c r="AD62" s="509" t="s">
        <v>265</v>
      </c>
      <c r="AE62" s="507" t="s">
        <v>265</v>
      </c>
      <c r="AF62" s="510" t="s">
        <v>265</v>
      </c>
    </row>
    <row r="63" spans="1:32" ht="15" customHeight="1" x14ac:dyDescent="0.15">
      <c r="A63" s="497">
        <v>9</v>
      </c>
      <c r="B63" s="511"/>
      <c r="C63" s="499"/>
      <c r="D63" s="500"/>
      <c r="E63" s="512"/>
      <c r="F63" s="513"/>
      <c r="G63" s="514" t="s">
        <v>265</v>
      </c>
      <c r="H63" s="515"/>
      <c r="I63" s="516"/>
      <c r="J63" s="517"/>
      <c r="K63" s="516"/>
      <c r="L63" s="517"/>
      <c r="M63" s="514" t="s">
        <v>265</v>
      </c>
      <c r="N63" s="515"/>
      <c r="O63" s="516"/>
      <c r="P63" s="517"/>
      <c r="Q63" s="516"/>
      <c r="R63" s="517"/>
      <c r="S63" s="514" t="s">
        <v>265</v>
      </c>
      <c r="T63" s="515"/>
      <c r="U63" s="516"/>
      <c r="V63" s="517"/>
      <c r="W63" s="518"/>
      <c r="X63" s="519"/>
      <c r="Y63" s="518"/>
      <c r="Z63" s="519"/>
      <c r="AA63" s="518"/>
      <c r="AB63" s="519"/>
      <c r="AC63" s="518"/>
      <c r="AD63" s="520"/>
      <c r="AE63" s="518"/>
      <c r="AF63" s="521"/>
    </row>
    <row r="64" spans="1:32" ht="15" customHeight="1" x14ac:dyDescent="0.15">
      <c r="A64" s="497"/>
      <c r="B64" s="522"/>
      <c r="C64" s="499"/>
      <c r="D64" s="500"/>
      <c r="E64" s="523" t="s">
        <v>272</v>
      </c>
      <c r="F64" s="502"/>
      <c r="G64" s="503"/>
      <c r="H64" s="504"/>
      <c r="I64" s="505"/>
      <c r="J64" s="506"/>
      <c r="K64" s="505"/>
      <c r="L64" s="506"/>
      <c r="M64" s="503"/>
      <c r="N64" s="504"/>
      <c r="O64" s="505"/>
      <c r="P64" s="506"/>
      <c r="Q64" s="505"/>
      <c r="R64" s="506"/>
      <c r="S64" s="503"/>
      <c r="T64" s="504"/>
      <c r="U64" s="505"/>
      <c r="V64" s="506"/>
      <c r="W64" s="507" t="s">
        <v>265</v>
      </c>
      <c r="X64" s="508" t="s">
        <v>265</v>
      </c>
      <c r="Y64" s="507" t="s">
        <v>265</v>
      </c>
      <c r="Z64" s="508" t="s">
        <v>265</v>
      </c>
      <c r="AA64" s="507" t="s">
        <v>265</v>
      </c>
      <c r="AB64" s="508" t="s">
        <v>265</v>
      </c>
      <c r="AC64" s="507" t="s">
        <v>265</v>
      </c>
      <c r="AD64" s="509" t="s">
        <v>265</v>
      </c>
      <c r="AE64" s="507" t="s">
        <v>265</v>
      </c>
      <c r="AF64" s="510" t="s">
        <v>265</v>
      </c>
    </row>
    <row r="65" spans="1:32" ht="15" customHeight="1" x14ac:dyDescent="0.15">
      <c r="A65" s="497">
        <v>10</v>
      </c>
      <c r="B65" s="511"/>
      <c r="C65" s="499"/>
      <c r="D65" s="500"/>
      <c r="E65" s="512"/>
      <c r="F65" s="513"/>
      <c r="G65" s="514" t="s">
        <v>265</v>
      </c>
      <c r="H65" s="515"/>
      <c r="I65" s="516"/>
      <c r="J65" s="517"/>
      <c r="K65" s="516"/>
      <c r="L65" s="517"/>
      <c r="M65" s="514" t="s">
        <v>265</v>
      </c>
      <c r="N65" s="515"/>
      <c r="O65" s="516"/>
      <c r="P65" s="517"/>
      <c r="Q65" s="516"/>
      <c r="R65" s="517"/>
      <c r="S65" s="514" t="s">
        <v>265</v>
      </c>
      <c r="T65" s="515"/>
      <c r="U65" s="516"/>
      <c r="V65" s="517"/>
      <c r="W65" s="518"/>
      <c r="X65" s="519"/>
      <c r="Y65" s="518"/>
      <c r="Z65" s="519"/>
      <c r="AA65" s="518"/>
      <c r="AB65" s="519"/>
      <c r="AC65" s="518"/>
      <c r="AD65" s="520"/>
      <c r="AE65" s="518"/>
      <c r="AF65" s="521"/>
    </row>
    <row r="66" spans="1:32" ht="15" customHeight="1" x14ac:dyDescent="0.15">
      <c r="A66" s="497"/>
      <c r="B66" s="522"/>
      <c r="C66" s="499"/>
      <c r="D66" s="500"/>
      <c r="E66" s="523" t="s">
        <v>272</v>
      </c>
      <c r="F66" s="502"/>
      <c r="G66" s="503"/>
      <c r="H66" s="504"/>
      <c r="I66" s="505"/>
      <c r="J66" s="506"/>
      <c r="K66" s="505"/>
      <c r="L66" s="506"/>
      <c r="M66" s="503"/>
      <c r="N66" s="504"/>
      <c r="O66" s="505"/>
      <c r="P66" s="506"/>
      <c r="Q66" s="505"/>
      <c r="R66" s="506"/>
      <c r="S66" s="503"/>
      <c r="T66" s="504"/>
      <c r="U66" s="505"/>
      <c r="V66" s="506"/>
      <c r="W66" s="507" t="s">
        <v>265</v>
      </c>
      <c r="X66" s="508" t="s">
        <v>265</v>
      </c>
      <c r="Y66" s="507" t="s">
        <v>265</v>
      </c>
      <c r="Z66" s="508" t="s">
        <v>265</v>
      </c>
      <c r="AA66" s="507" t="s">
        <v>265</v>
      </c>
      <c r="AB66" s="508" t="s">
        <v>265</v>
      </c>
      <c r="AC66" s="507" t="s">
        <v>265</v>
      </c>
      <c r="AD66" s="509" t="s">
        <v>265</v>
      </c>
      <c r="AE66" s="507" t="s">
        <v>265</v>
      </c>
      <c r="AF66" s="510" t="s">
        <v>265</v>
      </c>
    </row>
    <row r="67" spans="1:32" ht="15" customHeight="1" x14ac:dyDescent="0.15">
      <c r="A67" s="497">
        <v>11</v>
      </c>
      <c r="B67" s="511"/>
      <c r="C67" s="499"/>
      <c r="D67" s="500"/>
      <c r="E67" s="512"/>
      <c r="F67" s="513"/>
      <c r="G67" s="514" t="s">
        <v>265</v>
      </c>
      <c r="H67" s="515"/>
      <c r="I67" s="516"/>
      <c r="J67" s="517"/>
      <c r="K67" s="516"/>
      <c r="L67" s="517"/>
      <c r="M67" s="514" t="s">
        <v>265</v>
      </c>
      <c r="N67" s="515"/>
      <c r="O67" s="516"/>
      <c r="P67" s="517"/>
      <c r="Q67" s="516"/>
      <c r="R67" s="517"/>
      <c r="S67" s="514" t="s">
        <v>265</v>
      </c>
      <c r="T67" s="515"/>
      <c r="U67" s="516"/>
      <c r="V67" s="517"/>
      <c r="W67" s="518"/>
      <c r="X67" s="519"/>
      <c r="Y67" s="518"/>
      <c r="Z67" s="519"/>
      <c r="AA67" s="518"/>
      <c r="AB67" s="519"/>
      <c r="AC67" s="518"/>
      <c r="AD67" s="520"/>
      <c r="AE67" s="518"/>
      <c r="AF67" s="521"/>
    </row>
    <row r="68" spans="1:32" ht="15" customHeight="1" x14ac:dyDescent="0.15">
      <c r="A68" s="497"/>
      <c r="B68" s="522"/>
      <c r="C68" s="499"/>
      <c r="D68" s="500"/>
      <c r="E68" s="523" t="s">
        <v>272</v>
      </c>
      <c r="F68" s="502"/>
      <c r="G68" s="503"/>
      <c r="H68" s="504"/>
      <c r="I68" s="505"/>
      <c r="J68" s="506"/>
      <c r="K68" s="505"/>
      <c r="L68" s="506"/>
      <c r="M68" s="503"/>
      <c r="N68" s="504"/>
      <c r="O68" s="505"/>
      <c r="P68" s="506"/>
      <c r="Q68" s="505"/>
      <c r="R68" s="506"/>
      <c r="S68" s="503"/>
      <c r="T68" s="504"/>
      <c r="U68" s="505"/>
      <c r="V68" s="506"/>
      <c r="W68" s="507" t="s">
        <v>265</v>
      </c>
      <c r="X68" s="508" t="s">
        <v>265</v>
      </c>
      <c r="Y68" s="507" t="s">
        <v>265</v>
      </c>
      <c r="Z68" s="508" t="s">
        <v>265</v>
      </c>
      <c r="AA68" s="507" t="s">
        <v>265</v>
      </c>
      <c r="AB68" s="508" t="s">
        <v>265</v>
      </c>
      <c r="AC68" s="507" t="s">
        <v>265</v>
      </c>
      <c r="AD68" s="509" t="s">
        <v>265</v>
      </c>
      <c r="AE68" s="507" t="s">
        <v>265</v>
      </c>
      <c r="AF68" s="510" t="s">
        <v>265</v>
      </c>
    </row>
    <row r="69" spans="1:32" ht="15" customHeight="1" x14ac:dyDescent="0.15">
      <c r="A69" s="497">
        <v>12</v>
      </c>
      <c r="B69" s="511"/>
      <c r="C69" s="499"/>
      <c r="D69" s="500"/>
      <c r="E69" s="512"/>
      <c r="F69" s="513"/>
      <c r="G69" s="514" t="s">
        <v>265</v>
      </c>
      <c r="H69" s="515"/>
      <c r="I69" s="516"/>
      <c r="J69" s="517"/>
      <c r="K69" s="516"/>
      <c r="L69" s="517"/>
      <c r="M69" s="514" t="s">
        <v>265</v>
      </c>
      <c r="N69" s="515"/>
      <c r="O69" s="516"/>
      <c r="P69" s="517"/>
      <c r="Q69" s="516"/>
      <c r="R69" s="517"/>
      <c r="S69" s="514" t="s">
        <v>265</v>
      </c>
      <c r="T69" s="515"/>
      <c r="U69" s="516"/>
      <c r="V69" s="517"/>
      <c r="W69" s="518"/>
      <c r="X69" s="519"/>
      <c r="Y69" s="518"/>
      <c r="Z69" s="519"/>
      <c r="AA69" s="518"/>
      <c r="AB69" s="519"/>
      <c r="AC69" s="518"/>
      <c r="AD69" s="520"/>
      <c r="AE69" s="518"/>
      <c r="AF69" s="521"/>
    </row>
    <row r="70" spans="1:32" ht="15" customHeight="1" x14ac:dyDescent="0.15">
      <c r="A70" s="497"/>
      <c r="B70" s="522"/>
      <c r="C70" s="499"/>
      <c r="D70" s="500"/>
      <c r="E70" s="523" t="s">
        <v>272</v>
      </c>
      <c r="F70" s="502"/>
      <c r="G70" s="503"/>
      <c r="H70" s="504"/>
      <c r="I70" s="505"/>
      <c r="J70" s="506"/>
      <c r="K70" s="505"/>
      <c r="L70" s="506"/>
      <c r="M70" s="503"/>
      <c r="N70" s="504"/>
      <c r="O70" s="505"/>
      <c r="P70" s="506"/>
      <c r="Q70" s="505"/>
      <c r="R70" s="506"/>
      <c r="S70" s="503"/>
      <c r="T70" s="504"/>
      <c r="U70" s="505"/>
      <c r="V70" s="506"/>
      <c r="W70" s="507" t="s">
        <v>265</v>
      </c>
      <c r="X70" s="508" t="s">
        <v>265</v>
      </c>
      <c r="Y70" s="507" t="s">
        <v>265</v>
      </c>
      <c r="Z70" s="508" t="s">
        <v>265</v>
      </c>
      <c r="AA70" s="507" t="s">
        <v>265</v>
      </c>
      <c r="AB70" s="508" t="s">
        <v>265</v>
      </c>
      <c r="AC70" s="507" t="s">
        <v>265</v>
      </c>
      <c r="AD70" s="509" t="s">
        <v>265</v>
      </c>
      <c r="AE70" s="507" t="s">
        <v>265</v>
      </c>
      <c r="AF70" s="510" t="s">
        <v>265</v>
      </c>
    </row>
    <row r="71" spans="1:32" ht="15" customHeight="1" x14ac:dyDescent="0.15">
      <c r="A71" s="497">
        <v>13</v>
      </c>
      <c r="B71" s="511"/>
      <c r="C71" s="499"/>
      <c r="D71" s="500"/>
      <c r="E71" s="512"/>
      <c r="F71" s="513"/>
      <c r="G71" s="514" t="s">
        <v>265</v>
      </c>
      <c r="H71" s="515"/>
      <c r="I71" s="516"/>
      <c r="J71" s="517"/>
      <c r="K71" s="516"/>
      <c r="L71" s="517"/>
      <c r="M71" s="514" t="s">
        <v>265</v>
      </c>
      <c r="N71" s="515"/>
      <c r="O71" s="516"/>
      <c r="P71" s="517"/>
      <c r="Q71" s="516"/>
      <c r="R71" s="517"/>
      <c r="S71" s="514" t="s">
        <v>265</v>
      </c>
      <c r="T71" s="515"/>
      <c r="U71" s="516"/>
      <c r="V71" s="517"/>
      <c r="W71" s="518"/>
      <c r="X71" s="519"/>
      <c r="Y71" s="518"/>
      <c r="Z71" s="519"/>
      <c r="AA71" s="518"/>
      <c r="AB71" s="519"/>
      <c r="AC71" s="518"/>
      <c r="AD71" s="520"/>
      <c r="AE71" s="518"/>
      <c r="AF71" s="521"/>
    </row>
    <row r="72" spans="1:32" ht="15" customHeight="1" x14ac:dyDescent="0.15">
      <c r="A72" s="497"/>
      <c r="B72" s="522"/>
      <c r="C72" s="499"/>
      <c r="D72" s="500"/>
      <c r="E72" s="523" t="s">
        <v>272</v>
      </c>
      <c r="F72" s="502"/>
      <c r="G72" s="503"/>
      <c r="H72" s="504"/>
      <c r="I72" s="505"/>
      <c r="J72" s="506"/>
      <c r="K72" s="505"/>
      <c r="L72" s="506"/>
      <c r="M72" s="503"/>
      <c r="N72" s="504"/>
      <c r="O72" s="505"/>
      <c r="P72" s="506"/>
      <c r="Q72" s="505"/>
      <c r="R72" s="506"/>
      <c r="S72" s="503"/>
      <c r="T72" s="504"/>
      <c r="U72" s="505"/>
      <c r="V72" s="506"/>
      <c r="W72" s="507" t="s">
        <v>265</v>
      </c>
      <c r="X72" s="508" t="s">
        <v>265</v>
      </c>
      <c r="Y72" s="507" t="s">
        <v>265</v>
      </c>
      <c r="Z72" s="508" t="s">
        <v>265</v>
      </c>
      <c r="AA72" s="507" t="s">
        <v>265</v>
      </c>
      <c r="AB72" s="508" t="s">
        <v>265</v>
      </c>
      <c r="AC72" s="507" t="s">
        <v>265</v>
      </c>
      <c r="AD72" s="509" t="s">
        <v>265</v>
      </c>
      <c r="AE72" s="507" t="s">
        <v>265</v>
      </c>
      <c r="AF72" s="510" t="s">
        <v>265</v>
      </c>
    </row>
    <row r="73" spans="1:32" ht="15" customHeight="1" x14ac:dyDescent="0.15">
      <c r="A73" s="497">
        <v>14</v>
      </c>
      <c r="B73" s="511"/>
      <c r="C73" s="499"/>
      <c r="D73" s="500"/>
      <c r="E73" s="512"/>
      <c r="F73" s="513"/>
      <c r="G73" s="514" t="s">
        <v>265</v>
      </c>
      <c r="H73" s="515"/>
      <c r="I73" s="516"/>
      <c r="J73" s="517"/>
      <c r="K73" s="516"/>
      <c r="L73" s="517"/>
      <c r="M73" s="514" t="s">
        <v>265</v>
      </c>
      <c r="N73" s="515"/>
      <c r="O73" s="516"/>
      <c r="P73" s="517"/>
      <c r="Q73" s="516"/>
      <c r="R73" s="517"/>
      <c r="S73" s="514" t="s">
        <v>265</v>
      </c>
      <c r="T73" s="515"/>
      <c r="U73" s="516"/>
      <c r="V73" s="517"/>
      <c r="W73" s="518"/>
      <c r="X73" s="519"/>
      <c r="Y73" s="518"/>
      <c r="Z73" s="519"/>
      <c r="AA73" s="518"/>
      <c r="AB73" s="519"/>
      <c r="AC73" s="518"/>
      <c r="AD73" s="520"/>
      <c r="AE73" s="518"/>
      <c r="AF73" s="521"/>
    </row>
    <row r="74" spans="1:32" ht="15" customHeight="1" x14ac:dyDescent="0.15">
      <c r="A74" s="497"/>
      <c r="B74" s="522"/>
      <c r="C74" s="499"/>
      <c r="D74" s="500"/>
      <c r="E74" s="523" t="s">
        <v>272</v>
      </c>
      <c r="F74" s="502"/>
      <c r="G74" s="503"/>
      <c r="H74" s="504"/>
      <c r="I74" s="505"/>
      <c r="J74" s="506"/>
      <c r="K74" s="505"/>
      <c r="L74" s="506"/>
      <c r="M74" s="503"/>
      <c r="N74" s="504"/>
      <c r="O74" s="505"/>
      <c r="P74" s="506"/>
      <c r="Q74" s="505"/>
      <c r="R74" s="506"/>
      <c r="S74" s="503"/>
      <c r="T74" s="504"/>
      <c r="U74" s="505"/>
      <c r="V74" s="506"/>
      <c r="W74" s="507" t="s">
        <v>265</v>
      </c>
      <c r="X74" s="508" t="s">
        <v>265</v>
      </c>
      <c r="Y74" s="507" t="s">
        <v>265</v>
      </c>
      <c r="Z74" s="508" t="s">
        <v>265</v>
      </c>
      <c r="AA74" s="507" t="s">
        <v>265</v>
      </c>
      <c r="AB74" s="508" t="s">
        <v>265</v>
      </c>
      <c r="AC74" s="507" t="s">
        <v>265</v>
      </c>
      <c r="AD74" s="509" t="s">
        <v>265</v>
      </c>
      <c r="AE74" s="507" t="s">
        <v>265</v>
      </c>
      <c r="AF74" s="510" t="s">
        <v>265</v>
      </c>
    </row>
    <row r="75" spans="1:32" ht="15" customHeight="1" x14ac:dyDescent="0.15">
      <c r="A75" s="497">
        <v>15</v>
      </c>
      <c r="B75" s="511"/>
      <c r="C75" s="499"/>
      <c r="D75" s="500"/>
      <c r="E75" s="524"/>
      <c r="F75" s="525"/>
      <c r="G75" s="526" t="s">
        <v>265</v>
      </c>
      <c r="H75" s="527"/>
      <c r="I75" s="528"/>
      <c r="J75" s="529"/>
      <c r="K75" s="528"/>
      <c r="L75" s="529"/>
      <c r="M75" s="526" t="s">
        <v>265</v>
      </c>
      <c r="N75" s="527"/>
      <c r="O75" s="528"/>
      <c r="P75" s="529"/>
      <c r="Q75" s="528"/>
      <c r="R75" s="529"/>
      <c r="S75" s="526" t="s">
        <v>265</v>
      </c>
      <c r="T75" s="527"/>
      <c r="U75" s="528"/>
      <c r="V75" s="529"/>
      <c r="W75" s="530"/>
      <c r="X75" s="531"/>
      <c r="Y75" s="530"/>
      <c r="Z75" s="531"/>
      <c r="AA75" s="530"/>
      <c r="AB75" s="531"/>
      <c r="AC75" s="530"/>
      <c r="AD75" s="532"/>
      <c r="AE75" s="530"/>
      <c r="AF75" s="533"/>
    </row>
    <row r="76" spans="1:32" ht="15" customHeight="1" thickBot="1" x14ac:dyDescent="0.2">
      <c r="A76" s="534"/>
      <c r="B76" s="535"/>
      <c r="C76" s="536"/>
      <c r="D76" s="537"/>
      <c r="E76" s="538" t="s">
        <v>272</v>
      </c>
      <c r="F76" s="539"/>
      <c r="G76" s="540"/>
      <c r="H76" s="541"/>
      <c r="I76" s="542"/>
      <c r="J76" s="543"/>
      <c r="K76" s="542"/>
      <c r="L76" s="543"/>
      <c r="M76" s="540"/>
      <c r="N76" s="541"/>
      <c r="O76" s="542"/>
      <c r="P76" s="543"/>
      <c r="Q76" s="542"/>
      <c r="R76" s="543"/>
      <c r="S76" s="540"/>
      <c r="T76" s="541"/>
      <c r="U76" s="542"/>
      <c r="V76" s="543"/>
      <c r="W76" s="544" t="s">
        <v>265</v>
      </c>
      <c r="X76" s="545" t="s">
        <v>265</v>
      </c>
      <c r="Y76" s="544" t="s">
        <v>265</v>
      </c>
      <c r="Z76" s="545" t="s">
        <v>265</v>
      </c>
      <c r="AA76" s="544" t="s">
        <v>265</v>
      </c>
      <c r="AB76" s="545" t="s">
        <v>265</v>
      </c>
      <c r="AC76" s="544" t="s">
        <v>265</v>
      </c>
      <c r="AD76" s="546" t="s">
        <v>265</v>
      </c>
      <c r="AE76" s="544" t="s">
        <v>265</v>
      </c>
      <c r="AF76" s="547" t="s">
        <v>265</v>
      </c>
    </row>
    <row r="77" spans="1:32" ht="19.5" customHeight="1" x14ac:dyDescent="0.15">
      <c r="A77" s="548" t="s">
        <v>278</v>
      </c>
      <c r="B77" s="549"/>
      <c r="C77" s="550"/>
      <c r="D77" s="551" t="s">
        <v>246</v>
      </c>
      <c r="E77" s="552" t="s">
        <v>273</v>
      </c>
      <c r="F77" s="553"/>
      <c r="G77" s="554" t="s">
        <v>279</v>
      </c>
      <c r="H77" s="554"/>
      <c r="I77" s="554" t="s">
        <v>279</v>
      </c>
      <c r="J77" s="554"/>
      <c r="K77" s="554" t="s">
        <v>279</v>
      </c>
      <c r="L77" s="554"/>
      <c r="M77" s="554" t="s">
        <v>279</v>
      </c>
      <c r="N77" s="554"/>
      <c r="O77" s="554" t="s">
        <v>279</v>
      </c>
      <c r="P77" s="554"/>
      <c r="Q77" s="554" t="s">
        <v>279</v>
      </c>
      <c r="R77" s="554"/>
      <c r="S77" s="554" t="s">
        <v>279</v>
      </c>
      <c r="T77" s="555"/>
      <c r="U77" s="554" t="s">
        <v>279</v>
      </c>
      <c r="V77" s="554"/>
      <c r="W77" s="556" t="s">
        <v>273</v>
      </c>
      <c r="X77" s="556"/>
      <c r="Y77" s="556" t="s">
        <v>273</v>
      </c>
      <c r="Z77" s="556"/>
      <c r="AA77" s="556" t="s">
        <v>273</v>
      </c>
      <c r="AB77" s="556"/>
      <c r="AC77" s="556" t="s">
        <v>273</v>
      </c>
      <c r="AD77" s="557"/>
      <c r="AE77" s="556" t="s">
        <v>273</v>
      </c>
      <c r="AF77" s="558"/>
    </row>
    <row r="78" spans="1:32" ht="19.5" customHeight="1" thickBot="1" x14ac:dyDescent="0.2">
      <c r="A78" s="559"/>
      <c r="B78" s="560"/>
      <c r="C78" s="561"/>
      <c r="D78" s="562"/>
      <c r="E78" s="563" t="s">
        <v>273</v>
      </c>
      <c r="F78" s="564"/>
      <c r="G78" s="565" t="s">
        <v>273</v>
      </c>
      <c r="H78" s="565"/>
      <c r="I78" s="565" t="s">
        <v>273</v>
      </c>
      <c r="J78" s="565"/>
      <c r="K78" s="565" t="s">
        <v>273</v>
      </c>
      <c r="L78" s="565"/>
      <c r="M78" s="565" t="s">
        <v>273</v>
      </c>
      <c r="N78" s="565"/>
      <c r="O78" s="565" t="s">
        <v>273</v>
      </c>
      <c r="P78" s="565"/>
      <c r="Q78" s="565" t="s">
        <v>273</v>
      </c>
      <c r="R78" s="565"/>
      <c r="S78" s="565" t="s">
        <v>273</v>
      </c>
      <c r="T78" s="566"/>
      <c r="U78" s="565" t="s">
        <v>273</v>
      </c>
      <c r="V78" s="565"/>
      <c r="W78" s="565" t="s">
        <v>273</v>
      </c>
      <c r="X78" s="565"/>
      <c r="Y78" s="565" t="s">
        <v>273</v>
      </c>
      <c r="Z78" s="565"/>
      <c r="AA78" s="565" t="s">
        <v>273</v>
      </c>
      <c r="AB78" s="565"/>
      <c r="AC78" s="565" t="s">
        <v>273</v>
      </c>
      <c r="AD78" s="566"/>
      <c r="AE78" s="565" t="s">
        <v>273</v>
      </c>
      <c r="AF78" s="567"/>
    </row>
    <row r="79" spans="1:32" ht="16.5" customHeight="1" x14ac:dyDescent="0.15">
      <c r="A79" s="568" t="s">
        <v>280</v>
      </c>
      <c r="B79" s="568"/>
    </row>
    <row r="80" spans="1:32" ht="16.5" customHeight="1" thickBot="1" x14ac:dyDescent="0.2">
      <c r="A80" s="568" t="s">
        <v>281</v>
      </c>
      <c r="B80" s="568"/>
      <c r="V80" s="569" t="s">
        <v>288</v>
      </c>
      <c r="W80" s="569"/>
      <c r="X80" s="569"/>
      <c r="Y80" s="569"/>
      <c r="Z80" s="569"/>
      <c r="AA80" s="569"/>
      <c r="AB80" s="569"/>
      <c r="AC80" s="569"/>
      <c r="AD80" s="570" t="s">
        <v>283</v>
      </c>
      <c r="AE80" s="570"/>
      <c r="AF80" s="570"/>
    </row>
  </sheetData>
  <mergeCells count="482">
    <mergeCell ref="AE78:AF78"/>
    <mergeCell ref="AD80:AF80"/>
    <mergeCell ref="S78:T78"/>
    <mergeCell ref="U78:V78"/>
    <mergeCell ref="W78:X78"/>
    <mergeCell ref="Y78:Z78"/>
    <mergeCell ref="AA78:AB78"/>
    <mergeCell ref="AC78:AD78"/>
    <mergeCell ref="AA77:AB77"/>
    <mergeCell ref="AC77:AD77"/>
    <mergeCell ref="AE77:AF77"/>
    <mergeCell ref="E78:F78"/>
    <mergeCell ref="G78:H78"/>
    <mergeCell ref="I78:J78"/>
    <mergeCell ref="K78:L78"/>
    <mergeCell ref="M78:N78"/>
    <mergeCell ref="O78:P78"/>
    <mergeCell ref="Q78:R78"/>
    <mergeCell ref="O77:P77"/>
    <mergeCell ref="Q77:R77"/>
    <mergeCell ref="S77:T77"/>
    <mergeCell ref="U77:V77"/>
    <mergeCell ref="W77:X77"/>
    <mergeCell ref="Y77:Z77"/>
    <mergeCell ref="A77:C78"/>
    <mergeCell ref="E77:F77"/>
    <mergeCell ref="G77:H77"/>
    <mergeCell ref="I77:J77"/>
    <mergeCell ref="K77:L77"/>
    <mergeCell ref="M77:N77"/>
    <mergeCell ref="M75:N76"/>
    <mergeCell ref="O75:P76"/>
    <mergeCell ref="Q75:R76"/>
    <mergeCell ref="S75:T76"/>
    <mergeCell ref="U75:V76"/>
    <mergeCell ref="E76:F76"/>
    <mergeCell ref="O73:P74"/>
    <mergeCell ref="Q73:R74"/>
    <mergeCell ref="S73:T74"/>
    <mergeCell ref="U73:V74"/>
    <mergeCell ref="E74:F74"/>
    <mergeCell ref="A75:A76"/>
    <mergeCell ref="C75:D76"/>
    <mergeCell ref="G75:H76"/>
    <mergeCell ref="I75:J76"/>
    <mergeCell ref="K75:L76"/>
    <mergeCell ref="A73:A74"/>
    <mergeCell ref="C73:D74"/>
    <mergeCell ref="G73:H74"/>
    <mergeCell ref="I73:J74"/>
    <mergeCell ref="K73:L74"/>
    <mergeCell ref="M73:N74"/>
    <mergeCell ref="M71:N72"/>
    <mergeCell ref="O71:P72"/>
    <mergeCell ref="Q71:R72"/>
    <mergeCell ref="S71:T72"/>
    <mergeCell ref="U71:V72"/>
    <mergeCell ref="E72:F72"/>
    <mergeCell ref="O69:P70"/>
    <mergeCell ref="Q69:R70"/>
    <mergeCell ref="S69:T70"/>
    <mergeCell ref="U69:V70"/>
    <mergeCell ref="E70:F70"/>
    <mergeCell ref="A71:A72"/>
    <mergeCell ref="C71:D72"/>
    <mergeCell ref="G71:H72"/>
    <mergeCell ref="I71:J72"/>
    <mergeCell ref="K71:L72"/>
    <mergeCell ref="A69:A70"/>
    <mergeCell ref="C69:D70"/>
    <mergeCell ref="G69:H70"/>
    <mergeCell ref="I69:J70"/>
    <mergeCell ref="K69:L70"/>
    <mergeCell ref="M69:N70"/>
    <mergeCell ref="M67:N68"/>
    <mergeCell ref="O67:P68"/>
    <mergeCell ref="Q67:R68"/>
    <mergeCell ref="S67:T68"/>
    <mergeCell ref="U67:V68"/>
    <mergeCell ref="E68:F68"/>
    <mergeCell ref="O65:P66"/>
    <mergeCell ref="Q65:R66"/>
    <mergeCell ref="S65:T66"/>
    <mergeCell ref="U65:V66"/>
    <mergeCell ref="E66:F66"/>
    <mergeCell ref="A67:A68"/>
    <mergeCell ref="C67:D68"/>
    <mergeCell ref="G67:H68"/>
    <mergeCell ref="I67:J68"/>
    <mergeCell ref="K67:L68"/>
    <mergeCell ref="A65:A66"/>
    <mergeCell ref="C65:D66"/>
    <mergeCell ref="G65:H66"/>
    <mergeCell ref="I65:J66"/>
    <mergeCell ref="K65:L66"/>
    <mergeCell ref="M65:N66"/>
    <mergeCell ref="M63:N64"/>
    <mergeCell ref="O63:P64"/>
    <mergeCell ref="Q63:R64"/>
    <mergeCell ref="S63:T64"/>
    <mergeCell ref="U63:V64"/>
    <mergeCell ref="E64:F64"/>
    <mergeCell ref="O61:P62"/>
    <mergeCell ref="Q61:R62"/>
    <mergeCell ref="S61:T62"/>
    <mergeCell ref="U61:V62"/>
    <mergeCell ref="E62:F62"/>
    <mergeCell ref="A63:A64"/>
    <mergeCell ref="C63:D64"/>
    <mergeCell ref="G63:H64"/>
    <mergeCell ref="I63:J64"/>
    <mergeCell ref="K63:L64"/>
    <mergeCell ref="A61:A62"/>
    <mergeCell ref="C61:D62"/>
    <mergeCell ref="G61:H62"/>
    <mergeCell ref="I61:J62"/>
    <mergeCell ref="K61:L62"/>
    <mergeCell ref="M61:N62"/>
    <mergeCell ref="M59:N60"/>
    <mergeCell ref="O59:P60"/>
    <mergeCell ref="Q59:R60"/>
    <mergeCell ref="S59:T60"/>
    <mergeCell ref="U59:V60"/>
    <mergeCell ref="E60:F60"/>
    <mergeCell ref="O57:P58"/>
    <mergeCell ref="Q57:R58"/>
    <mergeCell ref="S57:T58"/>
    <mergeCell ref="U57:V58"/>
    <mergeCell ref="E58:F58"/>
    <mergeCell ref="A59:A60"/>
    <mergeCell ref="C59:D60"/>
    <mergeCell ref="G59:H60"/>
    <mergeCell ref="I59:J60"/>
    <mergeCell ref="K59:L60"/>
    <mergeCell ref="A57:A58"/>
    <mergeCell ref="C57:D58"/>
    <mergeCell ref="G57:H58"/>
    <mergeCell ref="I57:J58"/>
    <mergeCell ref="K57:L58"/>
    <mergeCell ref="M57:N58"/>
    <mergeCell ref="M55:N56"/>
    <mergeCell ref="O55:P56"/>
    <mergeCell ref="Q55:R56"/>
    <mergeCell ref="S55:T56"/>
    <mergeCell ref="U55:V56"/>
    <mergeCell ref="E56:F56"/>
    <mergeCell ref="O53:P54"/>
    <mergeCell ref="Q53:R54"/>
    <mergeCell ref="S53:T54"/>
    <mergeCell ref="U53:V54"/>
    <mergeCell ref="E54:F54"/>
    <mergeCell ref="A55:A56"/>
    <mergeCell ref="C55:D56"/>
    <mergeCell ref="G55:H56"/>
    <mergeCell ref="I55:J56"/>
    <mergeCell ref="K55:L56"/>
    <mergeCell ref="A53:A54"/>
    <mergeCell ref="C53:D54"/>
    <mergeCell ref="G53:H54"/>
    <mergeCell ref="I53:J54"/>
    <mergeCell ref="K53:L54"/>
    <mergeCell ref="M53:N54"/>
    <mergeCell ref="M51:N52"/>
    <mergeCell ref="O51:P52"/>
    <mergeCell ref="Q51:R52"/>
    <mergeCell ref="S51:T52"/>
    <mergeCell ref="U51:V52"/>
    <mergeCell ref="E52:F52"/>
    <mergeCell ref="O49:P50"/>
    <mergeCell ref="Q49:R50"/>
    <mergeCell ref="S49:T50"/>
    <mergeCell ref="U49:V50"/>
    <mergeCell ref="E50:F50"/>
    <mergeCell ref="A51:A52"/>
    <mergeCell ref="C51:D52"/>
    <mergeCell ref="G51:H52"/>
    <mergeCell ref="I51:J52"/>
    <mergeCell ref="K51:L52"/>
    <mergeCell ref="A49:A50"/>
    <mergeCell ref="C49:D50"/>
    <mergeCell ref="G49:H50"/>
    <mergeCell ref="I49:J50"/>
    <mergeCell ref="K49:L50"/>
    <mergeCell ref="M49:N50"/>
    <mergeCell ref="M47:N48"/>
    <mergeCell ref="O47:P48"/>
    <mergeCell ref="Q47:R48"/>
    <mergeCell ref="S47:T48"/>
    <mergeCell ref="U47:V48"/>
    <mergeCell ref="E48:F48"/>
    <mergeCell ref="X45:X46"/>
    <mergeCell ref="Z45:Z46"/>
    <mergeCell ref="AB45:AB46"/>
    <mergeCell ref="AD45:AD46"/>
    <mergeCell ref="AF45:AF46"/>
    <mergeCell ref="A47:A48"/>
    <mergeCell ref="C47:D48"/>
    <mergeCell ref="G47:H48"/>
    <mergeCell ref="I47:J48"/>
    <mergeCell ref="K47:L48"/>
    <mergeCell ref="K45:L46"/>
    <mergeCell ref="M45:N46"/>
    <mergeCell ref="O45:P46"/>
    <mergeCell ref="Q45:R46"/>
    <mergeCell ref="S45:T46"/>
    <mergeCell ref="U45:V46"/>
    <mergeCell ref="A45:A46"/>
    <mergeCell ref="B45:B46"/>
    <mergeCell ref="C45:D46"/>
    <mergeCell ref="F45:F46"/>
    <mergeCell ref="G45:H46"/>
    <mergeCell ref="I45:J46"/>
    <mergeCell ref="U44:V44"/>
    <mergeCell ref="W44:X44"/>
    <mergeCell ref="Y44:Z44"/>
    <mergeCell ref="AA44:AB44"/>
    <mergeCell ref="AC44:AD44"/>
    <mergeCell ref="AE44:AF44"/>
    <mergeCell ref="AC43:AD43"/>
    <mergeCell ref="AE43:AF43"/>
    <mergeCell ref="E44:F44"/>
    <mergeCell ref="G44:H44"/>
    <mergeCell ref="I44:J44"/>
    <mergeCell ref="K44:L44"/>
    <mergeCell ref="M44:N44"/>
    <mergeCell ref="O44:P44"/>
    <mergeCell ref="Q44:R44"/>
    <mergeCell ref="S44:T44"/>
    <mergeCell ref="Q43:R43"/>
    <mergeCell ref="S43:T43"/>
    <mergeCell ref="U43:V43"/>
    <mergeCell ref="W43:X43"/>
    <mergeCell ref="Y43:Z43"/>
    <mergeCell ref="AA43:AB43"/>
    <mergeCell ref="AC38:AD38"/>
    <mergeCell ref="AE38:AF38"/>
    <mergeCell ref="AD40:AF40"/>
    <mergeCell ref="A43:D44"/>
    <mergeCell ref="E43:F43"/>
    <mergeCell ref="G43:H43"/>
    <mergeCell ref="I43:J43"/>
    <mergeCell ref="K43:L43"/>
    <mergeCell ref="M43:N43"/>
    <mergeCell ref="O43:P43"/>
    <mergeCell ref="Q38:R38"/>
    <mergeCell ref="S38:T38"/>
    <mergeCell ref="U38:V38"/>
    <mergeCell ref="W38:X38"/>
    <mergeCell ref="Y38:Z38"/>
    <mergeCell ref="AA38:AB38"/>
    <mergeCell ref="Y37:Z37"/>
    <mergeCell ref="AA37:AB37"/>
    <mergeCell ref="AC37:AD37"/>
    <mergeCell ref="AE37:AF37"/>
    <mergeCell ref="E38:F38"/>
    <mergeCell ref="G38:H38"/>
    <mergeCell ref="I38:J38"/>
    <mergeCell ref="K38:L38"/>
    <mergeCell ref="M38:N38"/>
    <mergeCell ref="O38:P38"/>
    <mergeCell ref="M37:N37"/>
    <mergeCell ref="O37:P37"/>
    <mergeCell ref="Q37:R37"/>
    <mergeCell ref="S37:T37"/>
    <mergeCell ref="U37:V37"/>
    <mergeCell ref="W37:X37"/>
    <mergeCell ref="O35:P36"/>
    <mergeCell ref="Q35:R36"/>
    <mergeCell ref="S35:T36"/>
    <mergeCell ref="U35:V36"/>
    <mergeCell ref="E36:F36"/>
    <mergeCell ref="A37:C38"/>
    <mergeCell ref="E37:F37"/>
    <mergeCell ref="G37:H37"/>
    <mergeCell ref="I37:J37"/>
    <mergeCell ref="K37:L37"/>
    <mergeCell ref="A35:A36"/>
    <mergeCell ref="C35:D36"/>
    <mergeCell ref="G35:H36"/>
    <mergeCell ref="I35:J36"/>
    <mergeCell ref="K35:L36"/>
    <mergeCell ref="M35:N36"/>
    <mergeCell ref="M33:N34"/>
    <mergeCell ref="O33:P34"/>
    <mergeCell ref="Q33:R34"/>
    <mergeCell ref="S33:T34"/>
    <mergeCell ref="U33:V34"/>
    <mergeCell ref="E34:F34"/>
    <mergeCell ref="O31:P32"/>
    <mergeCell ref="Q31:R32"/>
    <mergeCell ref="S31:T32"/>
    <mergeCell ref="U31:V32"/>
    <mergeCell ref="E32:F32"/>
    <mergeCell ref="A33:A34"/>
    <mergeCell ref="C33:D34"/>
    <mergeCell ref="G33:H34"/>
    <mergeCell ref="I33:J34"/>
    <mergeCell ref="K33:L34"/>
    <mergeCell ref="A31:A32"/>
    <mergeCell ref="C31:D32"/>
    <mergeCell ref="G31:H32"/>
    <mergeCell ref="I31:J32"/>
    <mergeCell ref="K31:L32"/>
    <mergeCell ref="M31:N32"/>
    <mergeCell ref="M29:N30"/>
    <mergeCell ref="O29:P30"/>
    <mergeCell ref="Q29:R30"/>
    <mergeCell ref="S29:T30"/>
    <mergeCell ref="U29:V30"/>
    <mergeCell ref="E30:F30"/>
    <mergeCell ref="O27:P28"/>
    <mergeCell ref="Q27:R28"/>
    <mergeCell ref="S27:T28"/>
    <mergeCell ref="U27:V28"/>
    <mergeCell ref="E28:F28"/>
    <mergeCell ref="A29:A30"/>
    <mergeCell ref="C29:D30"/>
    <mergeCell ref="G29:H30"/>
    <mergeCell ref="I29:J30"/>
    <mergeCell ref="K29:L30"/>
    <mergeCell ref="A27:A28"/>
    <mergeCell ref="C27:D28"/>
    <mergeCell ref="G27:H28"/>
    <mergeCell ref="I27:J28"/>
    <mergeCell ref="K27:L28"/>
    <mergeCell ref="M27:N28"/>
    <mergeCell ref="M25:N26"/>
    <mergeCell ref="O25:P26"/>
    <mergeCell ref="Q25:R26"/>
    <mergeCell ref="S25:T26"/>
    <mergeCell ref="U25:V26"/>
    <mergeCell ref="E26:F26"/>
    <mergeCell ref="O23:P24"/>
    <mergeCell ref="Q23:R24"/>
    <mergeCell ref="S23:T24"/>
    <mergeCell ref="U23:V24"/>
    <mergeCell ref="E24:F24"/>
    <mergeCell ref="A25:A26"/>
    <mergeCell ref="C25:D26"/>
    <mergeCell ref="G25:H26"/>
    <mergeCell ref="I25:J26"/>
    <mergeCell ref="K25:L26"/>
    <mergeCell ref="A23:A24"/>
    <mergeCell ref="C23:D24"/>
    <mergeCell ref="G23:H24"/>
    <mergeCell ref="I23:J24"/>
    <mergeCell ref="K23:L24"/>
    <mergeCell ref="M23:N24"/>
    <mergeCell ref="M21:N22"/>
    <mergeCell ref="O21:P22"/>
    <mergeCell ref="Q21:R22"/>
    <mergeCell ref="S21:T22"/>
    <mergeCell ref="U21:V22"/>
    <mergeCell ref="E22:F22"/>
    <mergeCell ref="O19:P20"/>
    <mergeCell ref="Q19:R20"/>
    <mergeCell ref="S19:T20"/>
    <mergeCell ref="U19:V20"/>
    <mergeCell ref="E20:F20"/>
    <mergeCell ref="A21:A22"/>
    <mergeCell ref="C21:D22"/>
    <mergeCell ref="G21:H22"/>
    <mergeCell ref="I21:J22"/>
    <mergeCell ref="K21:L22"/>
    <mergeCell ref="A19:A20"/>
    <mergeCell ref="C19:D20"/>
    <mergeCell ref="G19:H20"/>
    <mergeCell ref="I19:J20"/>
    <mergeCell ref="K19:L20"/>
    <mergeCell ref="M19:N20"/>
    <mergeCell ref="M17:N18"/>
    <mergeCell ref="O17:P18"/>
    <mergeCell ref="Q17:R18"/>
    <mergeCell ref="S17:T18"/>
    <mergeCell ref="U17:V18"/>
    <mergeCell ref="E18:F18"/>
    <mergeCell ref="O15:P16"/>
    <mergeCell ref="Q15:R16"/>
    <mergeCell ref="S15:T16"/>
    <mergeCell ref="U15:V16"/>
    <mergeCell ref="E16:F16"/>
    <mergeCell ref="A17:A18"/>
    <mergeCell ref="C17:D18"/>
    <mergeCell ref="G17:H18"/>
    <mergeCell ref="I17:J18"/>
    <mergeCell ref="K17:L18"/>
    <mergeCell ref="A15:A16"/>
    <mergeCell ref="C15:D16"/>
    <mergeCell ref="G15:H16"/>
    <mergeCell ref="I15:J16"/>
    <mergeCell ref="K15:L16"/>
    <mergeCell ref="M15:N16"/>
    <mergeCell ref="M13:N14"/>
    <mergeCell ref="O13:P14"/>
    <mergeCell ref="Q13:R14"/>
    <mergeCell ref="S13:T14"/>
    <mergeCell ref="U13:V14"/>
    <mergeCell ref="E14:F14"/>
    <mergeCell ref="O11:P12"/>
    <mergeCell ref="Q11:R12"/>
    <mergeCell ref="S11:T12"/>
    <mergeCell ref="U11:V12"/>
    <mergeCell ref="E12:F12"/>
    <mergeCell ref="A13:A14"/>
    <mergeCell ref="C13:D14"/>
    <mergeCell ref="G13:H14"/>
    <mergeCell ref="I13:J14"/>
    <mergeCell ref="K13:L14"/>
    <mergeCell ref="Q9:R10"/>
    <mergeCell ref="S9:T10"/>
    <mergeCell ref="U9:V10"/>
    <mergeCell ref="E10:F10"/>
    <mergeCell ref="A11:A12"/>
    <mergeCell ref="C11:D12"/>
    <mergeCell ref="G11:H12"/>
    <mergeCell ref="I11:J12"/>
    <mergeCell ref="K11:L12"/>
    <mergeCell ref="M11:N12"/>
    <mergeCell ref="S7:T8"/>
    <mergeCell ref="U7:V8"/>
    <mergeCell ref="E8:F8"/>
    <mergeCell ref="A9:A10"/>
    <mergeCell ref="C9:D10"/>
    <mergeCell ref="G9:H10"/>
    <mergeCell ref="I9:J10"/>
    <mergeCell ref="K9:L10"/>
    <mergeCell ref="M9:N10"/>
    <mergeCell ref="O9:P10"/>
    <mergeCell ref="AD5:AD6"/>
    <mergeCell ref="AF5:AF6"/>
    <mergeCell ref="A7:A8"/>
    <mergeCell ref="C7:D8"/>
    <mergeCell ref="G7:H8"/>
    <mergeCell ref="I7:J8"/>
    <mergeCell ref="K7:L8"/>
    <mergeCell ref="M7:N8"/>
    <mergeCell ref="O7:P8"/>
    <mergeCell ref="Q7:R8"/>
    <mergeCell ref="Q5:R6"/>
    <mergeCell ref="S5:T6"/>
    <mergeCell ref="U5:V6"/>
    <mergeCell ref="X5:X6"/>
    <mergeCell ref="Z5:Z6"/>
    <mergeCell ref="AB5:AB6"/>
    <mergeCell ref="AE4:AF4"/>
    <mergeCell ref="A5:A6"/>
    <mergeCell ref="B5:B6"/>
    <mergeCell ref="C5:D6"/>
    <mergeCell ref="F5:F6"/>
    <mergeCell ref="G5:H6"/>
    <mergeCell ref="I5:J6"/>
    <mergeCell ref="K5:L6"/>
    <mergeCell ref="M5:N6"/>
    <mergeCell ref="O5:P6"/>
    <mergeCell ref="S4:T4"/>
    <mergeCell ref="U4:V4"/>
    <mergeCell ref="W4:X4"/>
    <mergeCell ref="Y4:Z4"/>
    <mergeCell ref="AA4:AB4"/>
    <mergeCell ref="AC4:AD4"/>
    <mergeCell ref="AA3:AB3"/>
    <mergeCell ref="AC3:AD3"/>
    <mergeCell ref="AE3:AF3"/>
    <mergeCell ref="E4:F4"/>
    <mergeCell ref="G4:H4"/>
    <mergeCell ref="I4:J4"/>
    <mergeCell ref="K4:L4"/>
    <mergeCell ref="M4:N4"/>
    <mergeCell ref="O4:P4"/>
    <mergeCell ref="Q4:R4"/>
    <mergeCell ref="O3:P3"/>
    <mergeCell ref="Q3:R3"/>
    <mergeCell ref="S3:T3"/>
    <mergeCell ref="U3:V3"/>
    <mergeCell ref="W3:X3"/>
    <mergeCell ref="Y3:Z3"/>
    <mergeCell ref="A3:D4"/>
    <mergeCell ref="E3:F3"/>
    <mergeCell ref="G3:H3"/>
    <mergeCell ref="I3:J3"/>
    <mergeCell ref="K3:L3"/>
    <mergeCell ref="M3:N3"/>
  </mergeCells>
  <phoneticPr fontId="4"/>
  <printOptions horizontalCentered="1" verticalCentered="1"/>
  <pageMargins left="0.23622047244094491" right="0.23622047244094491" top="0.47244094488188981" bottom="0.2362204724409449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2E36-B833-4F08-AF35-90ADCECA3839}">
  <dimension ref="A1:H27"/>
  <sheetViews>
    <sheetView view="pageBreakPreview" zoomScaleNormal="100" zoomScaleSheetLayoutView="100" workbookViewId="0">
      <selection activeCell="W14" sqref="W14:W15"/>
    </sheetView>
  </sheetViews>
  <sheetFormatPr defaultColWidth="9" defaultRowHeight="24" customHeight="1" x14ac:dyDescent="0.3"/>
  <cols>
    <col min="1" max="1" width="23.875" style="1" bestFit="1" customWidth="1"/>
    <col min="2" max="3" width="13.25" style="1" customWidth="1"/>
    <col min="4" max="4" width="25" style="1" customWidth="1"/>
    <col min="5" max="5" width="3.125" style="1" customWidth="1"/>
    <col min="6" max="6" width="15.125" style="1" bestFit="1" customWidth="1"/>
    <col min="7" max="8" width="18.75" style="1" customWidth="1"/>
    <col min="9" max="16384" width="9" style="1"/>
  </cols>
  <sheetData>
    <row r="1" spans="1:8" ht="24" customHeight="1" thickBot="1" x14ac:dyDescent="0.35">
      <c r="A1" s="378" t="str">
        <f>'[1]基本情報（メール申込用）'!B1&amp;"　団体情報・合計計算書"</f>
        <v>ナス・スプリングホースショー2023　団体情報・合計計算書</v>
      </c>
      <c r="B1" s="379"/>
      <c r="C1" s="379"/>
      <c r="D1" s="379"/>
      <c r="E1" s="379"/>
      <c r="F1" s="379"/>
      <c r="G1" s="379"/>
      <c r="H1" s="380"/>
    </row>
    <row r="2" spans="1:8" ht="15" customHeight="1" x14ac:dyDescent="0.3">
      <c r="A2" s="574" t="s">
        <v>289</v>
      </c>
      <c r="B2" s="574"/>
      <c r="C2" s="574"/>
      <c r="D2" s="574"/>
      <c r="E2" s="574"/>
      <c r="F2" s="574"/>
      <c r="G2" s="574"/>
      <c r="H2" s="574"/>
    </row>
    <row r="3" spans="1:8" ht="7.5" customHeight="1" thickBot="1" x14ac:dyDescent="0.35"/>
    <row r="4" spans="1:8" ht="24" customHeight="1" thickBot="1" x14ac:dyDescent="0.35">
      <c r="A4" s="575" t="s">
        <v>42</v>
      </c>
      <c r="B4" s="576"/>
      <c r="C4" s="576"/>
      <c r="D4" s="577"/>
      <c r="F4" s="578" t="s">
        <v>45</v>
      </c>
      <c r="G4" s="579"/>
      <c r="H4" s="580"/>
    </row>
    <row r="5" spans="1:8" ht="24" customHeight="1" thickBot="1" x14ac:dyDescent="0.35">
      <c r="A5" s="581" t="s">
        <v>6</v>
      </c>
      <c r="B5" s="582"/>
      <c r="C5" s="583"/>
      <c r="D5" s="584"/>
      <c r="F5" s="585" t="s">
        <v>36</v>
      </c>
      <c r="G5" s="586" t="s">
        <v>290</v>
      </c>
      <c r="H5" s="587"/>
    </row>
    <row r="6" spans="1:8" ht="24" customHeight="1" x14ac:dyDescent="0.3">
      <c r="A6" s="581" t="s">
        <v>31</v>
      </c>
      <c r="B6" s="582"/>
      <c r="C6" s="583"/>
      <c r="D6" s="584"/>
      <c r="F6" s="588" t="s">
        <v>37</v>
      </c>
      <c r="G6" s="589" t="s">
        <v>291</v>
      </c>
      <c r="H6" s="590" t="s">
        <v>292</v>
      </c>
    </row>
    <row r="7" spans="1:8" ht="24" customHeight="1" thickBot="1" x14ac:dyDescent="0.35">
      <c r="A7" s="581" t="s">
        <v>15</v>
      </c>
      <c r="B7" s="582"/>
      <c r="C7" s="583"/>
      <c r="D7" s="584"/>
      <c r="F7" s="591" t="s">
        <v>293</v>
      </c>
      <c r="G7" s="400"/>
      <c r="H7" s="592"/>
    </row>
    <row r="8" spans="1:8" ht="24" customHeight="1" x14ac:dyDescent="0.3">
      <c r="A8" s="581" t="s">
        <v>16</v>
      </c>
      <c r="B8" s="582"/>
      <c r="C8" s="583"/>
      <c r="D8" s="584"/>
      <c r="F8" s="637" t="s">
        <v>294</v>
      </c>
      <c r="G8" s="638"/>
      <c r="H8" s="639"/>
    </row>
    <row r="9" spans="1:8" ht="24" customHeight="1" x14ac:dyDescent="0.3">
      <c r="A9" s="581" t="s">
        <v>295</v>
      </c>
      <c r="B9" s="582"/>
      <c r="C9" s="583"/>
      <c r="D9" s="584"/>
      <c r="F9" s="593"/>
      <c r="G9" s="82"/>
      <c r="H9" s="594"/>
    </row>
    <row r="10" spans="1:8" ht="24" customHeight="1" x14ac:dyDescent="0.3">
      <c r="A10" s="581" t="s">
        <v>33</v>
      </c>
      <c r="B10" s="595" t="s">
        <v>296</v>
      </c>
      <c r="C10" s="596"/>
      <c r="D10" s="597"/>
      <c r="F10" s="593"/>
      <c r="H10" s="598"/>
    </row>
    <row r="11" spans="1:8" ht="24" customHeight="1" thickBot="1" x14ac:dyDescent="0.35">
      <c r="A11" s="599" t="s">
        <v>297</v>
      </c>
      <c r="B11" s="600"/>
      <c r="C11" s="601"/>
      <c r="D11" s="602"/>
      <c r="F11" s="593"/>
      <c r="H11" s="598"/>
    </row>
    <row r="12" spans="1:8" ht="24" customHeight="1" thickBot="1" x14ac:dyDescent="0.35">
      <c r="A12" s="82"/>
      <c r="B12" s="88"/>
      <c r="C12" s="88"/>
      <c r="D12" s="88"/>
      <c r="F12" s="593"/>
      <c r="H12" s="598"/>
    </row>
    <row r="13" spans="1:8" ht="24" customHeight="1" x14ac:dyDescent="0.3">
      <c r="A13" s="603" t="s">
        <v>298</v>
      </c>
      <c r="B13" s="604"/>
      <c r="C13" s="604"/>
      <c r="D13" s="605"/>
      <c r="F13" s="593"/>
      <c r="H13" s="598"/>
    </row>
    <row r="14" spans="1:8" ht="48" customHeight="1" x14ac:dyDescent="0.3">
      <c r="A14" s="606" t="s">
        <v>299</v>
      </c>
      <c r="B14" s="607"/>
      <c r="C14" s="607"/>
      <c r="D14" s="608"/>
      <c r="F14" s="593"/>
      <c r="H14" s="598"/>
    </row>
    <row r="15" spans="1:8" ht="24" customHeight="1" thickBot="1" x14ac:dyDescent="0.35">
      <c r="A15" s="609" t="s">
        <v>300</v>
      </c>
      <c r="B15" s="610"/>
      <c r="C15" s="610"/>
      <c r="D15" s="611"/>
      <c r="F15" s="593"/>
      <c r="H15" s="598"/>
    </row>
    <row r="16" spans="1:8" ht="24" customHeight="1" thickBot="1" x14ac:dyDescent="0.35">
      <c r="A16" s="82"/>
      <c r="B16" s="190" t="b">
        <v>0</v>
      </c>
      <c r="C16" s="190" t="b">
        <v>0</v>
      </c>
      <c r="D16" s="82"/>
      <c r="F16" s="593"/>
      <c r="H16" s="598"/>
    </row>
    <row r="17" spans="1:8" ht="24" customHeight="1" x14ac:dyDescent="0.3">
      <c r="A17" s="575" t="s">
        <v>44</v>
      </c>
      <c r="B17" s="604"/>
      <c r="C17" s="604"/>
      <c r="D17" s="605"/>
      <c r="F17" s="593"/>
      <c r="H17" s="598"/>
    </row>
    <row r="18" spans="1:8" ht="24" customHeight="1" x14ac:dyDescent="0.3">
      <c r="A18" s="612" t="s">
        <v>301</v>
      </c>
      <c r="B18" s="613" t="s">
        <v>302</v>
      </c>
      <c r="C18" s="614"/>
      <c r="D18" s="615" t="s">
        <v>303</v>
      </c>
      <c r="F18" s="593"/>
      <c r="H18" s="598"/>
    </row>
    <row r="19" spans="1:8" ht="24" customHeight="1" x14ac:dyDescent="0.3">
      <c r="A19" s="612" t="s">
        <v>304</v>
      </c>
      <c r="B19" s="613" t="s">
        <v>302</v>
      </c>
      <c r="C19" s="614"/>
      <c r="D19" s="615" t="s">
        <v>303</v>
      </c>
      <c r="F19" s="593"/>
      <c r="H19" s="598"/>
    </row>
    <row r="20" spans="1:8" ht="24" customHeight="1" x14ac:dyDescent="0.3">
      <c r="A20" s="616" t="s">
        <v>305</v>
      </c>
      <c r="B20" s="617">
        <f>'[1]基本情報（メール申込用）'!C4</f>
        <v>11000</v>
      </c>
      <c r="C20" s="89" t="s">
        <v>306</v>
      </c>
      <c r="D20" s="615" t="s">
        <v>307</v>
      </c>
      <c r="F20" s="593"/>
      <c r="H20" s="598"/>
    </row>
    <row r="21" spans="1:8" ht="24" customHeight="1" thickBot="1" x14ac:dyDescent="0.35">
      <c r="A21" s="618" t="s">
        <v>308</v>
      </c>
      <c r="B21" s="617">
        <f>'[1]基本情報（メール申込用）'!D4</f>
        <v>5500</v>
      </c>
      <c r="C21" s="89" t="s">
        <v>306</v>
      </c>
      <c r="D21" s="615" t="s">
        <v>307</v>
      </c>
      <c r="F21" s="593"/>
      <c r="H21" s="598"/>
    </row>
    <row r="22" spans="1:8" ht="24" hidden="1" customHeight="1" thickBot="1" x14ac:dyDescent="0.35">
      <c r="A22" s="619" t="s">
        <v>12</v>
      </c>
      <c r="B22" s="617">
        <f>'[1]基本情報（メール申込用）'!E4</f>
        <v>0</v>
      </c>
      <c r="C22" s="89">
        <f>COUNTIFS('[1]参加馬登録表 (メール申込用)'!$P$6:$P$55,"公認競技出場予定あり",'[1]参加馬登録表 (メール申込用)'!$Q$6:$Q$55,"不参加",'[1]参加馬登録表 (メール申込用)'!$R$6:$R$55,"不参加")</f>
        <v>0</v>
      </c>
      <c r="D22" s="615" t="s">
        <v>307</v>
      </c>
      <c r="F22" s="593"/>
      <c r="H22" s="598"/>
    </row>
    <row r="23" spans="1:8" ht="24" hidden="1" customHeight="1" thickTop="1" x14ac:dyDescent="0.3">
      <c r="A23" s="612" t="s">
        <v>68</v>
      </c>
      <c r="B23" s="617">
        <v>1000</v>
      </c>
      <c r="C23" s="620" t="s">
        <v>309</v>
      </c>
      <c r="D23" s="615" t="s">
        <v>307</v>
      </c>
      <c r="F23" s="593"/>
      <c r="H23" s="598"/>
    </row>
    <row r="24" spans="1:8" ht="24" hidden="1" customHeight="1" thickTop="1" x14ac:dyDescent="0.3">
      <c r="A24" s="612" t="s">
        <v>69</v>
      </c>
      <c r="B24" s="617">
        <v>1000</v>
      </c>
      <c r="C24" s="620" t="s">
        <v>309</v>
      </c>
      <c r="D24" s="615" t="s">
        <v>307</v>
      </c>
      <c r="F24" s="593"/>
      <c r="H24" s="598"/>
    </row>
    <row r="25" spans="1:8" ht="24" hidden="1" customHeight="1" thickTop="1" x14ac:dyDescent="0.3">
      <c r="A25" s="621" t="s">
        <v>70</v>
      </c>
      <c r="B25" s="622">
        <v>1000</v>
      </c>
      <c r="C25" s="623" t="s">
        <v>309</v>
      </c>
      <c r="D25" s="624" t="s">
        <v>307</v>
      </c>
      <c r="F25" s="593"/>
      <c r="H25" s="598"/>
    </row>
    <row r="26" spans="1:8" ht="24" customHeight="1" thickTop="1" x14ac:dyDescent="0.3">
      <c r="A26" s="619" t="s">
        <v>34</v>
      </c>
      <c r="B26" s="625" t="s">
        <v>303</v>
      </c>
      <c r="C26" s="626"/>
      <c r="D26" s="627"/>
      <c r="F26" s="593"/>
      <c r="H26" s="598"/>
    </row>
    <row r="27" spans="1:8" ht="24" customHeight="1" thickBot="1" x14ac:dyDescent="0.35">
      <c r="A27" s="628" t="s">
        <v>35</v>
      </c>
      <c r="B27" s="629" t="s">
        <v>310</v>
      </c>
      <c r="C27" s="630"/>
      <c r="D27" s="631"/>
      <c r="F27" s="632"/>
      <c r="G27" s="429"/>
      <c r="H27" s="633"/>
    </row>
  </sheetData>
  <sheetProtection selectLockedCells="1"/>
  <mergeCells count="22">
    <mergeCell ref="B18:C18"/>
    <mergeCell ref="B19:C19"/>
    <mergeCell ref="B26:D26"/>
    <mergeCell ref="B27:D27"/>
    <mergeCell ref="B10:D10"/>
    <mergeCell ref="B11:D11"/>
    <mergeCell ref="A13:D13"/>
    <mergeCell ref="A14:D14"/>
    <mergeCell ref="A15:D15"/>
    <mergeCell ref="A17:D17"/>
    <mergeCell ref="B6:D6"/>
    <mergeCell ref="B7:D7"/>
    <mergeCell ref="F7:H7"/>
    <mergeCell ref="B8:D8"/>
    <mergeCell ref="F8:H8"/>
    <mergeCell ref="B9:D9"/>
    <mergeCell ref="A1:H1"/>
    <mergeCell ref="A2:H2"/>
    <mergeCell ref="A4:D4"/>
    <mergeCell ref="F4:H4"/>
    <mergeCell ref="B5:D5"/>
    <mergeCell ref="G5:H5"/>
  </mergeCells>
  <phoneticPr fontId="4"/>
  <printOptions horizontalCentered="1"/>
  <pageMargins left="0.51181102362204722" right="0.51181102362204722" top="0.55118110236220474" bottom="0.35433070866141736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149C-C1E4-4ED8-863E-94FA3A18A7D8}">
  <dimension ref="A1:N29"/>
  <sheetViews>
    <sheetView showZeros="0" view="pageBreakPreview" topLeftCell="A4" zoomScale="115" zoomScaleNormal="100" zoomScaleSheetLayoutView="115" workbookViewId="0">
      <selection activeCell="P17" sqref="P17"/>
    </sheetView>
  </sheetViews>
  <sheetFormatPr defaultRowHeight="16.5" x14ac:dyDescent="0.3"/>
  <cols>
    <col min="1" max="1" width="2.5" style="1" customWidth="1"/>
    <col min="2" max="2" width="23.5" style="1" customWidth="1"/>
    <col min="3" max="3" width="11.25" style="1" customWidth="1"/>
    <col min="4" max="4" width="9.5" style="1" customWidth="1"/>
    <col min="5" max="5" width="6.25" style="1" customWidth="1"/>
    <col min="6" max="6" width="18.75" style="1" customWidth="1"/>
    <col min="7" max="7" width="11.25" style="1" customWidth="1"/>
    <col min="8" max="8" width="9.5" style="1" customWidth="1"/>
    <col min="9" max="9" width="6.375" style="1" customWidth="1"/>
    <col min="10" max="10" width="3" style="1" customWidth="1"/>
    <col min="11" max="11" width="21.125" style="1" customWidth="1"/>
    <col min="12" max="12" width="11.125" style="1" customWidth="1"/>
    <col min="13" max="13" width="5" style="1" customWidth="1"/>
    <col min="14" max="14" width="6.375" style="1" customWidth="1"/>
    <col min="15" max="16384" width="9" style="1"/>
  </cols>
  <sheetData>
    <row r="1" spans="1:14" ht="24" customHeight="1" thickBot="1" x14ac:dyDescent="0.35">
      <c r="B1" s="378" t="str">
        <f>'基本情報（メール申込用）'!B1&amp;" 参加人馬登録表"</f>
        <v>ナス・スプリングホースショー2023 参加人馬登録表</v>
      </c>
      <c r="C1" s="379"/>
      <c r="D1" s="380"/>
      <c r="E1" s="191"/>
      <c r="F1" s="381" t="str">
        <f>"団体名："&amp;'団体情報・合計（メール申込用）'!C3</f>
        <v>団体名：</v>
      </c>
      <c r="G1" s="381"/>
      <c r="H1" s="381"/>
      <c r="I1" s="381"/>
    </row>
    <row r="2" spans="1:14" ht="9" customHeight="1" thickBot="1" x14ac:dyDescent="0.35"/>
    <row r="3" spans="1:14" ht="22.5" customHeight="1" thickBot="1" x14ac:dyDescent="0.35">
      <c r="A3" s="423" t="s">
        <v>8</v>
      </c>
      <c r="B3" s="424"/>
      <c r="C3" s="216"/>
      <c r="D3" s="192"/>
      <c r="E3" s="192"/>
      <c r="F3" s="217"/>
      <c r="G3" s="192"/>
      <c r="H3" s="192"/>
      <c r="I3" s="230"/>
      <c r="K3" s="215" t="s">
        <v>9</v>
      </c>
      <c r="L3" s="216"/>
      <c r="M3" s="192"/>
      <c r="N3" s="230"/>
    </row>
    <row r="4" spans="1:14" ht="15" customHeight="1" x14ac:dyDescent="0.3">
      <c r="A4" s="427" t="s">
        <v>270</v>
      </c>
      <c r="B4" s="421" t="s">
        <v>95</v>
      </c>
      <c r="C4" s="231" t="s">
        <v>91</v>
      </c>
      <c r="D4" s="231" t="s">
        <v>2</v>
      </c>
      <c r="E4" s="231" t="s">
        <v>5</v>
      </c>
      <c r="F4" s="231" t="s">
        <v>4</v>
      </c>
      <c r="G4" s="231" t="s">
        <v>0</v>
      </c>
      <c r="H4" s="231" t="s">
        <v>3</v>
      </c>
      <c r="I4" s="403" t="s">
        <v>1</v>
      </c>
      <c r="K4" s="401" t="s">
        <v>264</v>
      </c>
      <c r="L4" s="231" t="s">
        <v>91</v>
      </c>
      <c r="M4" s="392" t="s">
        <v>2</v>
      </c>
      <c r="N4" s="394" t="s">
        <v>92</v>
      </c>
    </row>
    <row r="5" spans="1:14" ht="15" customHeight="1" x14ac:dyDescent="0.3">
      <c r="A5" s="428"/>
      <c r="B5" s="422" t="s">
        <v>90</v>
      </c>
      <c r="C5" s="382" t="s">
        <v>18</v>
      </c>
      <c r="D5" s="382"/>
      <c r="E5" s="382"/>
      <c r="F5" s="382"/>
      <c r="G5" s="382"/>
      <c r="H5" s="382"/>
      <c r="I5" s="383"/>
      <c r="K5" s="402" t="s">
        <v>93</v>
      </c>
      <c r="L5" s="242" t="s">
        <v>94</v>
      </c>
      <c r="M5" s="393"/>
      <c r="N5" s="395"/>
    </row>
    <row r="6" spans="1:14" ht="26.25" customHeight="1" x14ac:dyDescent="0.3">
      <c r="A6" s="425">
        <v>1</v>
      </c>
      <c r="B6" s="417">
        <f>'参加馬登録表 (メール申込用)'!B6</f>
        <v>0</v>
      </c>
      <c r="C6" s="225">
        <f>'参加馬登録表 (メール申込用)'!A6</f>
        <v>0</v>
      </c>
      <c r="D6" s="410" t="s">
        <v>269</v>
      </c>
      <c r="E6" s="225">
        <f>'参加馬登録表 (メール申込用)'!E6</f>
        <v>0</v>
      </c>
      <c r="F6" s="247">
        <f>'参加馬登録表 (メール申込用)'!I6</f>
        <v>0</v>
      </c>
      <c r="G6" s="225">
        <f>'参加馬登録表 (メール申込用)'!H6</f>
        <v>0</v>
      </c>
      <c r="H6" s="225">
        <f>'参加馬登録表 (メール申込用)'!G6</f>
        <v>0</v>
      </c>
      <c r="I6" s="237">
        <f>'参加馬登録表 (メール申込用)'!F6</f>
        <v>0</v>
      </c>
      <c r="K6" s="404" t="s">
        <v>265</v>
      </c>
      <c r="L6" s="411"/>
      <c r="M6" s="412" t="s">
        <v>267</v>
      </c>
      <c r="N6" s="405"/>
    </row>
    <row r="7" spans="1:14" ht="15.75" customHeight="1" x14ac:dyDescent="0.3">
      <c r="A7" s="425"/>
      <c r="B7" s="418" t="s">
        <v>268</v>
      </c>
      <c r="C7" s="384" t="s">
        <v>96</v>
      </c>
      <c r="D7" s="384"/>
      <c r="E7" s="384"/>
      <c r="F7" s="384"/>
      <c r="G7" s="384"/>
      <c r="H7" s="384"/>
      <c r="I7" s="385"/>
      <c r="K7" s="406"/>
      <c r="L7" s="413" t="s">
        <v>266</v>
      </c>
      <c r="M7" s="414"/>
      <c r="N7" s="407"/>
    </row>
    <row r="8" spans="1:14" ht="26.25" customHeight="1" x14ac:dyDescent="0.3">
      <c r="A8" s="425">
        <v>2</v>
      </c>
      <c r="B8" s="417">
        <f>'参加馬登録表 (メール申込用)'!B7</f>
        <v>0</v>
      </c>
      <c r="C8" s="225">
        <f>'参加馬登録表 (メール申込用)'!A7</f>
        <v>0</v>
      </c>
      <c r="D8" s="410" t="s">
        <v>269</v>
      </c>
      <c r="E8" s="225">
        <f>'参加馬登録表 (メール申込用)'!E7</f>
        <v>0</v>
      </c>
      <c r="F8" s="247" t="str">
        <f>'参加馬登録表 (メール申込用)'!I7</f>
        <v xml:space="preserve"> </v>
      </c>
      <c r="G8" s="225">
        <f>'参加馬登録表 (メール申込用)'!H7</f>
        <v>0</v>
      </c>
      <c r="H8" s="225">
        <f>'参加馬登録表 (メール申込用)'!G7</f>
        <v>0</v>
      </c>
      <c r="I8" s="237">
        <f>'参加馬登録表 (メール申込用)'!F7</f>
        <v>0</v>
      </c>
      <c r="K8" s="404" t="s">
        <v>265</v>
      </c>
      <c r="L8" s="411"/>
      <c r="M8" s="412" t="s">
        <v>267</v>
      </c>
      <c r="N8" s="405"/>
    </row>
    <row r="9" spans="1:14" ht="15.75" customHeight="1" x14ac:dyDescent="0.3">
      <c r="A9" s="425"/>
      <c r="B9" s="418" t="s">
        <v>268</v>
      </c>
      <c r="C9" s="384" t="s">
        <v>96</v>
      </c>
      <c r="D9" s="384"/>
      <c r="E9" s="384"/>
      <c r="F9" s="384"/>
      <c r="G9" s="384"/>
      <c r="H9" s="384"/>
      <c r="I9" s="385"/>
      <c r="K9" s="406"/>
      <c r="L9" s="413" t="s">
        <v>266</v>
      </c>
      <c r="M9" s="414"/>
      <c r="N9" s="407"/>
    </row>
    <row r="10" spans="1:14" ht="26.25" customHeight="1" x14ac:dyDescent="0.3">
      <c r="A10" s="425">
        <v>3</v>
      </c>
      <c r="B10" s="417">
        <f>'参加馬登録表 (メール申込用)'!B8</f>
        <v>0</v>
      </c>
      <c r="C10" s="225">
        <f>'参加馬登録表 (メール申込用)'!A8</f>
        <v>0</v>
      </c>
      <c r="D10" s="410" t="s">
        <v>269</v>
      </c>
      <c r="E10" s="225">
        <f>'参加馬登録表 (メール申込用)'!E8</f>
        <v>0</v>
      </c>
      <c r="F10" s="247" t="str">
        <f>'参加馬登録表 (メール申込用)'!I8</f>
        <v xml:space="preserve"> </v>
      </c>
      <c r="G10" s="225">
        <f>'参加馬登録表 (メール申込用)'!H8</f>
        <v>0</v>
      </c>
      <c r="H10" s="225">
        <f>'参加馬登録表 (メール申込用)'!G8</f>
        <v>0</v>
      </c>
      <c r="I10" s="237">
        <f>'参加馬登録表 (メール申込用)'!F8</f>
        <v>0</v>
      </c>
      <c r="K10" s="404" t="s">
        <v>265</v>
      </c>
      <c r="L10" s="411"/>
      <c r="M10" s="412" t="s">
        <v>267</v>
      </c>
      <c r="N10" s="405"/>
    </row>
    <row r="11" spans="1:14" ht="15.75" customHeight="1" x14ac:dyDescent="0.3">
      <c r="A11" s="425"/>
      <c r="B11" s="418" t="s">
        <v>268</v>
      </c>
      <c r="C11" s="384" t="s">
        <v>96</v>
      </c>
      <c r="D11" s="384"/>
      <c r="E11" s="384"/>
      <c r="F11" s="384"/>
      <c r="G11" s="384"/>
      <c r="H11" s="384"/>
      <c r="I11" s="385"/>
      <c r="K11" s="406"/>
      <c r="L11" s="413" t="s">
        <v>266</v>
      </c>
      <c r="M11" s="414"/>
      <c r="N11" s="407"/>
    </row>
    <row r="12" spans="1:14" ht="26.25" customHeight="1" x14ac:dyDescent="0.3">
      <c r="A12" s="425">
        <v>4</v>
      </c>
      <c r="B12" s="417">
        <f>'参加馬登録表 (メール申込用)'!B9</f>
        <v>0</v>
      </c>
      <c r="C12" s="225">
        <f>'参加馬登録表 (メール申込用)'!A9</f>
        <v>0</v>
      </c>
      <c r="D12" s="410" t="s">
        <v>269</v>
      </c>
      <c r="E12" s="225">
        <f>'参加馬登録表 (メール申込用)'!E9</f>
        <v>0</v>
      </c>
      <c r="F12" s="247" t="str">
        <f>'参加馬登録表 (メール申込用)'!I9</f>
        <v xml:space="preserve"> </v>
      </c>
      <c r="G12" s="225">
        <f>'参加馬登録表 (メール申込用)'!H9</f>
        <v>0</v>
      </c>
      <c r="H12" s="225">
        <f>'参加馬登録表 (メール申込用)'!G9</f>
        <v>0</v>
      </c>
      <c r="I12" s="237">
        <f>'参加馬登録表 (メール申込用)'!F9</f>
        <v>0</v>
      </c>
      <c r="K12" s="404" t="s">
        <v>265</v>
      </c>
      <c r="L12" s="411"/>
      <c r="M12" s="412" t="s">
        <v>267</v>
      </c>
      <c r="N12" s="405"/>
    </row>
    <row r="13" spans="1:14" ht="15.75" customHeight="1" x14ac:dyDescent="0.3">
      <c r="A13" s="425"/>
      <c r="B13" s="418" t="s">
        <v>268</v>
      </c>
      <c r="C13" s="384" t="s">
        <v>96</v>
      </c>
      <c r="D13" s="384"/>
      <c r="E13" s="384"/>
      <c r="F13" s="384"/>
      <c r="G13" s="384"/>
      <c r="H13" s="384"/>
      <c r="I13" s="385"/>
      <c r="K13" s="406"/>
      <c r="L13" s="413" t="s">
        <v>266</v>
      </c>
      <c r="M13" s="414"/>
      <c r="N13" s="407"/>
    </row>
    <row r="14" spans="1:14" ht="26.25" customHeight="1" x14ac:dyDescent="0.3">
      <c r="A14" s="425">
        <v>5</v>
      </c>
      <c r="B14" s="417">
        <f>'参加馬登録表 (メール申込用)'!B10</f>
        <v>0</v>
      </c>
      <c r="C14" s="225">
        <f>'参加馬登録表 (メール申込用)'!A10</f>
        <v>0</v>
      </c>
      <c r="D14" s="410" t="s">
        <v>269</v>
      </c>
      <c r="E14" s="225">
        <f>'参加馬登録表 (メール申込用)'!E10</f>
        <v>0</v>
      </c>
      <c r="F14" s="247" t="str">
        <f>'参加馬登録表 (メール申込用)'!I10</f>
        <v xml:space="preserve"> </v>
      </c>
      <c r="G14" s="225">
        <f>'参加馬登録表 (メール申込用)'!H10</f>
        <v>0</v>
      </c>
      <c r="H14" s="225">
        <f>'参加馬登録表 (メール申込用)'!G10</f>
        <v>0</v>
      </c>
      <c r="I14" s="237">
        <f>'参加馬登録表 (メール申込用)'!F10</f>
        <v>0</v>
      </c>
      <c r="K14" s="404" t="s">
        <v>265</v>
      </c>
      <c r="L14" s="411"/>
      <c r="M14" s="412" t="s">
        <v>267</v>
      </c>
      <c r="N14" s="405"/>
    </row>
    <row r="15" spans="1:14" ht="15.75" customHeight="1" x14ac:dyDescent="0.3">
      <c r="A15" s="425"/>
      <c r="B15" s="418" t="s">
        <v>268</v>
      </c>
      <c r="C15" s="384" t="s">
        <v>96</v>
      </c>
      <c r="D15" s="384"/>
      <c r="E15" s="384"/>
      <c r="F15" s="384"/>
      <c r="G15" s="384"/>
      <c r="H15" s="384"/>
      <c r="I15" s="385"/>
      <c r="K15" s="406"/>
      <c r="L15" s="413" t="s">
        <v>266</v>
      </c>
      <c r="M15" s="414"/>
      <c r="N15" s="407"/>
    </row>
    <row r="16" spans="1:14" ht="26.25" customHeight="1" x14ac:dyDescent="0.3">
      <c r="A16" s="425">
        <v>6</v>
      </c>
      <c r="B16" s="417">
        <f>'参加馬登録表 (メール申込用)'!B7</f>
        <v>0</v>
      </c>
      <c r="C16" s="225">
        <f>'参加馬登録表 (メール申込用)'!A7</f>
        <v>0</v>
      </c>
      <c r="D16" s="410" t="s">
        <v>269</v>
      </c>
      <c r="E16" s="225">
        <f>'参加馬登録表 (メール申込用)'!E7</f>
        <v>0</v>
      </c>
      <c r="F16" s="247" t="str">
        <f>'参加馬登録表 (メール申込用)'!I7</f>
        <v xml:space="preserve"> </v>
      </c>
      <c r="G16" s="225">
        <f>'参加馬登録表 (メール申込用)'!H7</f>
        <v>0</v>
      </c>
      <c r="H16" s="225">
        <f>'参加馬登録表 (メール申込用)'!G7</f>
        <v>0</v>
      </c>
      <c r="I16" s="237">
        <f>'参加馬登録表 (メール申込用)'!F7</f>
        <v>0</v>
      </c>
      <c r="K16" s="404" t="s">
        <v>265</v>
      </c>
      <c r="L16" s="411"/>
      <c r="M16" s="412" t="s">
        <v>267</v>
      </c>
      <c r="N16" s="405"/>
    </row>
    <row r="17" spans="1:14" ht="15.75" customHeight="1" x14ac:dyDescent="0.3">
      <c r="A17" s="425"/>
      <c r="B17" s="418" t="s">
        <v>268</v>
      </c>
      <c r="C17" s="386" t="s">
        <v>96</v>
      </c>
      <c r="D17" s="387"/>
      <c r="E17" s="387"/>
      <c r="F17" s="387"/>
      <c r="G17" s="387"/>
      <c r="H17" s="387"/>
      <c r="I17" s="388"/>
      <c r="K17" s="406"/>
      <c r="L17" s="413" t="s">
        <v>266</v>
      </c>
      <c r="M17" s="414"/>
      <c r="N17" s="407"/>
    </row>
    <row r="18" spans="1:14" ht="26.25" customHeight="1" x14ac:dyDescent="0.3">
      <c r="A18" s="425">
        <v>7</v>
      </c>
      <c r="B18" s="419"/>
      <c r="C18" s="234"/>
      <c r="D18" s="410" t="s">
        <v>269</v>
      </c>
      <c r="E18" s="234"/>
      <c r="F18" s="236"/>
      <c r="G18" s="234"/>
      <c r="H18" s="234"/>
      <c r="I18" s="238"/>
      <c r="K18" s="404" t="s">
        <v>265</v>
      </c>
      <c r="L18" s="411"/>
      <c r="M18" s="412" t="s">
        <v>267</v>
      </c>
      <c r="N18" s="405"/>
    </row>
    <row r="19" spans="1:14" ht="15.75" customHeight="1" x14ac:dyDescent="0.3">
      <c r="A19" s="425"/>
      <c r="B19" s="418" t="s">
        <v>268</v>
      </c>
      <c r="C19" s="386" t="s">
        <v>96</v>
      </c>
      <c r="D19" s="387"/>
      <c r="E19" s="387"/>
      <c r="F19" s="387"/>
      <c r="G19" s="387"/>
      <c r="H19" s="387"/>
      <c r="I19" s="388"/>
      <c r="K19" s="406"/>
      <c r="L19" s="413" t="s">
        <v>266</v>
      </c>
      <c r="M19" s="414"/>
      <c r="N19" s="407"/>
    </row>
    <row r="20" spans="1:14" ht="26.25" customHeight="1" x14ac:dyDescent="0.3">
      <c r="A20" s="425">
        <v>8</v>
      </c>
      <c r="B20" s="417">
        <f>'参加馬登録表 (メール申込用)'!B7</f>
        <v>0</v>
      </c>
      <c r="C20" s="225">
        <f>'参加馬登録表 (メール申込用)'!A7</f>
        <v>0</v>
      </c>
      <c r="D20" s="410" t="s">
        <v>269</v>
      </c>
      <c r="E20" s="225">
        <f>'参加馬登録表 (メール申込用)'!E7</f>
        <v>0</v>
      </c>
      <c r="F20" s="247" t="str">
        <f>'参加馬登録表 (メール申込用)'!I7</f>
        <v xml:space="preserve"> </v>
      </c>
      <c r="G20" s="225">
        <f>'参加馬登録表 (メール申込用)'!H7</f>
        <v>0</v>
      </c>
      <c r="H20" s="225">
        <f>'参加馬登録表 (メール申込用)'!G7</f>
        <v>0</v>
      </c>
      <c r="I20" s="237">
        <f>'参加馬登録表 (メール申込用)'!F7</f>
        <v>0</v>
      </c>
      <c r="K20" s="404" t="s">
        <v>265</v>
      </c>
      <c r="L20" s="411"/>
      <c r="M20" s="412" t="s">
        <v>267</v>
      </c>
      <c r="N20" s="405"/>
    </row>
    <row r="21" spans="1:14" ht="15.75" customHeight="1" x14ac:dyDescent="0.3">
      <c r="A21" s="425"/>
      <c r="B21" s="418" t="s">
        <v>268</v>
      </c>
      <c r="C21" s="386" t="s">
        <v>96</v>
      </c>
      <c r="D21" s="387"/>
      <c r="E21" s="387"/>
      <c r="F21" s="387"/>
      <c r="G21" s="387"/>
      <c r="H21" s="387"/>
      <c r="I21" s="388"/>
      <c r="K21" s="406"/>
      <c r="L21" s="413" t="s">
        <v>266</v>
      </c>
      <c r="M21" s="414"/>
      <c r="N21" s="407"/>
    </row>
    <row r="22" spans="1:14" ht="26.25" customHeight="1" x14ac:dyDescent="0.3">
      <c r="A22" s="425">
        <v>9</v>
      </c>
      <c r="B22" s="419"/>
      <c r="C22" s="234"/>
      <c r="D22" s="410" t="s">
        <v>269</v>
      </c>
      <c r="E22" s="234"/>
      <c r="F22" s="236"/>
      <c r="G22" s="234"/>
      <c r="H22" s="234"/>
      <c r="I22" s="238"/>
      <c r="K22" s="404" t="s">
        <v>265</v>
      </c>
      <c r="L22" s="411"/>
      <c r="M22" s="412" t="s">
        <v>267</v>
      </c>
      <c r="N22" s="405"/>
    </row>
    <row r="23" spans="1:14" ht="15.75" customHeight="1" x14ac:dyDescent="0.3">
      <c r="A23" s="425"/>
      <c r="B23" s="418" t="s">
        <v>268</v>
      </c>
      <c r="C23" s="386" t="s">
        <v>96</v>
      </c>
      <c r="D23" s="387"/>
      <c r="E23" s="387"/>
      <c r="F23" s="387"/>
      <c r="G23" s="387"/>
      <c r="H23" s="387"/>
      <c r="I23" s="388"/>
      <c r="K23" s="406"/>
      <c r="L23" s="413" t="s">
        <v>266</v>
      </c>
      <c r="M23" s="414"/>
      <c r="N23" s="407"/>
    </row>
    <row r="24" spans="1:14" ht="26.25" customHeight="1" x14ac:dyDescent="0.3">
      <c r="A24" s="425">
        <v>10</v>
      </c>
      <c r="B24" s="417">
        <f>'参加馬登録表 (メール申込用)'!B11</f>
        <v>0</v>
      </c>
      <c r="C24" s="225">
        <f>'参加馬登録表 (メール申込用)'!A11</f>
        <v>0</v>
      </c>
      <c r="D24" s="410" t="s">
        <v>269</v>
      </c>
      <c r="E24" s="225">
        <f>'参加馬登録表 (メール申込用)'!E11</f>
        <v>0</v>
      </c>
      <c r="F24" s="247" t="str">
        <f>'参加馬登録表 (メール申込用)'!I11</f>
        <v xml:space="preserve"> </v>
      </c>
      <c r="G24" s="225">
        <f>'参加馬登録表 (メール申込用)'!H11</f>
        <v>0</v>
      </c>
      <c r="H24" s="225">
        <f>'参加馬登録表 (メール申込用)'!G11</f>
        <v>0</v>
      </c>
      <c r="I24" s="237">
        <f>'参加馬登録表 (メール申込用)'!F11</f>
        <v>0</v>
      </c>
      <c r="K24" s="404" t="s">
        <v>265</v>
      </c>
      <c r="L24" s="411"/>
      <c r="M24" s="412" t="s">
        <v>267</v>
      </c>
      <c r="N24" s="405"/>
    </row>
    <row r="25" spans="1:14" ht="15.75" customHeight="1" x14ac:dyDescent="0.3">
      <c r="A25" s="425"/>
      <c r="B25" s="418" t="s">
        <v>268</v>
      </c>
      <c r="C25" s="386" t="s">
        <v>96</v>
      </c>
      <c r="D25" s="387"/>
      <c r="E25" s="387"/>
      <c r="F25" s="387"/>
      <c r="G25" s="387"/>
      <c r="H25" s="387"/>
      <c r="I25" s="388"/>
      <c r="K25" s="406"/>
      <c r="L25" s="413" t="s">
        <v>266</v>
      </c>
      <c r="M25" s="414"/>
      <c r="N25" s="407"/>
    </row>
    <row r="26" spans="1:14" ht="26.25" customHeight="1" x14ac:dyDescent="0.3">
      <c r="A26" s="425">
        <v>11</v>
      </c>
      <c r="B26" s="419"/>
      <c r="C26" s="234"/>
      <c r="D26" s="410" t="s">
        <v>269</v>
      </c>
      <c r="E26" s="234"/>
      <c r="F26" s="236"/>
      <c r="G26" s="234"/>
      <c r="H26" s="234"/>
      <c r="I26" s="238"/>
      <c r="K26" s="404" t="s">
        <v>265</v>
      </c>
      <c r="L26" s="411"/>
      <c r="M26" s="412" t="s">
        <v>267</v>
      </c>
      <c r="N26" s="405"/>
    </row>
    <row r="27" spans="1:14" ht="15.75" customHeight="1" x14ac:dyDescent="0.3">
      <c r="A27" s="425"/>
      <c r="B27" s="418" t="s">
        <v>268</v>
      </c>
      <c r="C27" s="386" t="s">
        <v>96</v>
      </c>
      <c r="D27" s="387"/>
      <c r="E27" s="387"/>
      <c r="F27" s="387"/>
      <c r="G27" s="387"/>
      <c r="H27" s="387"/>
      <c r="I27" s="388"/>
      <c r="K27" s="406"/>
      <c r="L27" s="413" t="s">
        <v>266</v>
      </c>
      <c r="M27" s="414"/>
      <c r="N27" s="407"/>
    </row>
    <row r="28" spans="1:14" ht="26.25" customHeight="1" x14ac:dyDescent="0.3">
      <c r="A28" s="425">
        <v>12</v>
      </c>
      <c r="B28" s="419"/>
      <c r="C28" s="234"/>
      <c r="D28" s="410" t="s">
        <v>269</v>
      </c>
      <c r="E28" s="234"/>
      <c r="F28" s="236"/>
      <c r="G28" s="234"/>
      <c r="H28" s="234"/>
      <c r="I28" s="238"/>
      <c r="K28" s="404" t="s">
        <v>265</v>
      </c>
      <c r="L28" s="411"/>
      <c r="M28" s="412" t="s">
        <v>267</v>
      </c>
      <c r="N28" s="405"/>
    </row>
    <row r="29" spans="1:14" ht="15.75" customHeight="1" thickBot="1" x14ac:dyDescent="0.35">
      <c r="A29" s="426"/>
      <c r="B29" s="420" t="s">
        <v>268</v>
      </c>
      <c r="C29" s="389" t="s">
        <v>96</v>
      </c>
      <c r="D29" s="390"/>
      <c r="E29" s="390"/>
      <c r="F29" s="390"/>
      <c r="G29" s="390"/>
      <c r="H29" s="390"/>
      <c r="I29" s="391"/>
      <c r="K29" s="408"/>
      <c r="L29" s="415" t="s">
        <v>266</v>
      </c>
      <c r="M29" s="416"/>
      <c r="N29" s="409"/>
    </row>
  </sheetData>
  <mergeCells count="43">
    <mergeCell ref="A4:A5"/>
    <mergeCell ref="A3:B3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M28:M29"/>
    <mergeCell ref="M22:M23"/>
    <mergeCell ref="M16:M17"/>
    <mergeCell ref="C17:I17"/>
    <mergeCell ref="M18:M19"/>
    <mergeCell ref="C19:I19"/>
    <mergeCell ref="M20:M21"/>
    <mergeCell ref="C21:I21"/>
    <mergeCell ref="C23:I23"/>
    <mergeCell ref="M8:M9"/>
    <mergeCell ref="M10:M11"/>
    <mergeCell ref="M12:M13"/>
    <mergeCell ref="M14:M15"/>
    <mergeCell ref="M24:M25"/>
    <mergeCell ref="M26:M27"/>
    <mergeCell ref="M4:M5"/>
    <mergeCell ref="N4:N5"/>
    <mergeCell ref="M6:M7"/>
    <mergeCell ref="C13:I13"/>
    <mergeCell ref="C15:I15"/>
    <mergeCell ref="C25:I25"/>
    <mergeCell ref="C27:I27"/>
    <mergeCell ref="C29:I29"/>
    <mergeCell ref="B1:D1"/>
    <mergeCell ref="F1:I1"/>
    <mergeCell ref="C5:I5"/>
    <mergeCell ref="C7:I7"/>
    <mergeCell ref="C9:I9"/>
    <mergeCell ref="C11:I11"/>
  </mergeCells>
  <phoneticPr fontId="4"/>
  <printOptions horizontalCentered="1"/>
  <pageMargins left="0.23622047244094491" right="0.23622047244094491" top="0.47244094488188981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B10A-E178-4D12-AE66-51793AAA1471}">
  <dimension ref="A1:O103"/>
  <sheetViews>
    <sheetView zoomScaleNormal="100" zoomScaleSheetLayoutView="85" workbookViewId="0">
      <selection activeCell="O10" sqref="N1:O1048576"/>
    </sheetView>
  </sheetViews>
  <sheetFormatPr defaultRowHeight="12" x14ac:dyDescent="0.15"/>
  <cols>
    <col min="1" max="1" width="1.875" style="251" customWidth="1"/>
    <col min="2" max="4" width="2.875" style="251" customWidth="1"/>
    <col min="5" max="5" width="12.625" style="251" customWidth="1"/>
    <col min="6" max="10" width="12.5" style="251" customWidth="1"/>
    <col min="11" max="11" width="6.75" style="251" bestFit="1" customWidth="1"/>
    <col min="12" max="12" width="5.75" style="251" customWidth="1"/>
    <col min="13" max="13" width="2.875" style="251" customWidth="1"/>
    <col min="14" max="14" width="0" style="251" hidden="1" customWidth="1"/>
    <col min="15" max="15" width="11.375" style="274" hidden="1" customWidth="1"/>
    <col min="16" max="16384" width="9" style="251"/>
  </cols>
  <sheetData>
    <row r="1" spans="1:15" ht="16.5" x14ac:dyDescent="0.15">
      <c r="A1" s="275" t="s">
        <v>128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50"/>
    </row>
    <row r="2" spans="1:15" ht="16.5" x14ac:dyDescent="0.15">
      <c r="A2" s="275" t="s">
        <v>129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50"/>
    </row>
    <row r="3" spans="1:15" ht="16.5" customHeight="1" x14ac:dyDescent="0.15">
      <c r="A3" s="276" t="s">
        <v>130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52"/>
    </row>
    <row r="4" spans="1:15" ht="16.5" x14ac:dyDescent="0.15">
      <c r="A4" s="275" t="s">
        <v>131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50"/>
    </row>
    <row r="5" spans="1:15" ht="9" customHeight="1" x14ac:dyDescent="0.15"/>
    <row r="6" spans="1:15" x14ac:dyDescent="0.15">
      <c r="E6" s="253" t="s">
        <v>132</v>
      </c>
      <c r="F6" s="251" t="s">
        <v>263</v>
      </c>
    </row>
    <row r="7" spans="1:15" x14ac:dyDescent="0.15">
      <c r="E7" s="253" t="s">
        <v>133</v>
      </c>
      <c r="F7" s="251" t="s">
        <v>134</v>
      </c>
    </row>
    <row r="8" spans="1:15" x14ac:dyDescent="0.15">
      <c r="E8" s="253"/>
      <c r="F8" s="251" t="s">
        <v>135</v>
      </c>
    </row>
    <row r="9" spans="1:15" ht="12" customHeight="1" x14ac:dyDescent="0.15">
      <c r="E9" s="253" t="s">
        <v>136</v>
      </c>
      <c r="F9" s="251" t="s">
        <v>137</v>
      </c>
    </row>
    <row r="10" spans="1:15" ht="21.75" customHeight="1" x14ac:dyDescent="0.15">
      <c r="A10" s="254" t="s">
        <v>138</v>
      </c>
    </row>
    <row r="11" spans="1:15" ht="18" customHeight="1" x14ac:dyDescent="0.15">
      <c r="B11" s="281" t="s">
        <v>139</v>
      </c>
      <c r="C11" s="282"/>
      <c r="D11" s="255" t="s">
        <v>140</v>
      </c>
      <c r="E11" s="277" t="s">
        <v>141</v>
      </c>
      <c r="F11" s="278"/>
      <c r="G11" s="277" t="s">
        <v>142</v>
      </c>
      <c r="H11" s="279"/>
      <c r="I11" s="279"/>
      <c r="J11" s="278"/>
      <c r="K11" s="255" t="s">
        <v>143</v>
      </c>
      <c r="L11" s="280" t="s">
        <v>144</v>
      </c>
      <c r="M11" s="280"/>
      <c r="N11" s="268" t="s">
        <v>246</v>
      </c>
      <c r="O11" s="268" t="s">
        <v>247</v>
      </c>
    </row>
    <row r="12" spans="1:15" ht="18" customHeight="1" x14ac:dyDescent="0.15">
      <c r="B12" s="283" t="s">
        <v>145</v>
      </c>
      <c r="C12" s="284"/>
      <c r="D12" s="256">
        <v>1</v>
      </c>
      <c r="E12" s="257" t="s">
        <v>146</v>
      </c>
      <c r="F12" s="258"/>
      <c r="G12" s="257" t="s">
        <v>147</v>
      </c>
      <c r="H12" s="259"/>
      <c r="I12" s="259"/>
      <c r="J12" s="260"/>
      <c r="K12" s="261"/>
      <c r="L12" s="289">
        <v>8000</v>
      </c>
      <c r="M12" s="289"/>
      <c r="N12" s="273">
        <v>5000</v>
      </c>
      <c r="O12" s="268" t="s">
        <v>256</v>
      </c>
    </row>
    <row r="13" spans="1:15" ht="18" customHeight="1" x14ac:dyDescent="0.15">
      <c r="B13" s="285"/>
      <c r="C13" s="286"/>
      <c r="D13" s="256">
        <v>2</v>
      </c>
      <c r="E13" s="257" t="s">
        <v>104</v>
      </c>
      <c r="F13" s="258"/>
      <c r="G13" s="257" t="s">
        <v>148</v>
      </c>
      <c r="H13" s="262"/>
      <c r="I13" s="262"/>
      <c r="J13" s="258"/>
      <c r="K13" s="261"/>
      <c r="L13" s="289">
        <v>5000</v>
      </c>
      <c r="M13" s="289"/>
      <c r="N13" s="273"/>
      <c r="O13" s="268" t="s">
        <v>250</v>
      </c>
    </row>
    <row r="14" spans="1:15" ht="18" customHeight="1" x14ac:dyDescent="0.15">
      <c r="B14" s="285"/>
      <c r="C14" s="286"/>
      <c r="D14" s="256">
        <v>3</v>
      </c>
      <c r="E14" s="257" t="s">
        <v>105</v>
      </c>
      <c r="F14" s="258"/>
      <c r="G14" s="257" t="s">
        <v>149</v>
      </c>
      <c r="H14" s="262"/>
      <c r="I14" s="262"/>
      <c r="J14" s="258"/>
      <c r="K14" s="263" t="s">
        <v>150</v>
      </c>
      <c r="L14" s="289">
        <v>10000</v>
      </c>
      <c r="M14" s="289"/>
      <c r="N14" s="273"/>
      <c r="O14" s="268" t="s">
        <v>257</v>
      </c>
    </row>
    <row r="15" spans="1:15" ht="18" customHeight="1" x14ac:dyDescent="0.15">
      <c r="B15" s="285"/>
      <c r="C15" s="286"/>
      <c r="D15" s="256">
        <v>4</v>
      </c>
      <c r="E15" s="257" t="s">
        <v>106</v>
      </c>
      <c r="F15" s="258"/>
      <c r="G15" s="257" t="s">
        <v>149</v>
      </c>
      <c r="H15" s="262"/>
      <c r="I15" s="262"/>
      <c r="J15" s="258"/>
      <c r="K15" s="263" t="s">
        <v>150</v>
      </c>
      <c r="L15" s="289">
        <v>10000</v>
      </c>
      <c r="M15" s="289"/>
      <c r="N15" s="273"/>
      <c r="O15" s="268" t="s">
        <v>258</v>
      </c>
    </row>
    <row r="16" spans="1:15" ht="18" customHeight="1" x14ac:dyDescent="0.15">
      <c r="B16" s="285"/>
      <c r="C16" s="286"/>
      <c r="D16" s="256">
        <v>5</v>
      </c>
      <c r="E16" s="257" t="s">
        <v>151</v>
      </c>
      <c r="F16" s="258"/>
      <c r="G16" s="257" t="s">
        <v>149</v>
      </c>
      <c r="H16" s="262"/>
      <c r="I16" s="262"/>
      <c r="J16" s="258"/>
      <c r="K16" s="261"/>
      <c r="L16" s="289">
        <v>5000</v>
      </c>
      <c r="M16" s="289"/>
      <c r="N16" s="273"/>
      <c r="O16" s="268" t="s">
        <v>259</v>
      </c>
    </row>
    <row r="17" spans="2:15" ht="18" customHeight="1" x14ac:dyDescent="0.15">
      <c r="B17" s="285"/>
      <c r="C17" s="286"/>
      <c r="D17" s="256">
        <v>6</v>
      </c>
      <c r="E17" s="257" t="s">
        <v>108</v>
      </c>
      <c r="F17" s="258"/>
      <c r="G17" s="257" t="s">
        <v>152</v>
      </c>
      <c r="H17" s="262"/>
      <c r="I17" s="262"/>
      <c r="J17" s="258"/>
      <c r="K17" s="263" t="s">
        <v>153</v>
      </c>
      <c r="L17" s="289">
        <v>10000</v>
      </c>
      <c r="M17" s="289"/>
      <c r="N17" s="273"/>
      <c r="O17" s="268" t="s">
        <v>260</v>
      </c>
    </row>
    <row r="18" spans="2:15" ht="18" customHeight="1" x14ac:dyDescent="0.15">
      <c r="B18" s="285"/>
      <c r="C18" s="286"/>
      <c r="D18" s="256">
        <v>7</v>
      </c>
      <c r="E18" s="257" t="s">
        <v>109</v>
      </c>
      <c r="F18" s="258"/>
      <c r="G18" s="257" t="s">
        <v>152</v>
      </c>
      <c r="H18" s="262"/>
      <c r="I18" s="262"/>
      <c r="J18" s="258"/>
      <c r="K18" s="263" t="s">
        <v>153</v>
      </c>
      <c r="L18" s="289">
        <v>10000</v>
      </c>
      <c r="M18" s="289"/>
      <c r="N18" s="273"/>
      <c r="O18" s="268" t="s">
        <v>261</v>
      </c>
    </row>
    <row r="19" spans="2:15" ht="18" customHeight="1" x14ac:dyDescent="0.15">
      <c r="B19" s="285"/>
      <c r="C19" s="286"/>
      <c r="D19" s="256">
        <v>8</v>
      </c>
      <c r="E19" s="257" t="s">
        <v>154</v>
      </c>
      <c r="F19" s="258"/>
      <c r="G19" s="257" t="s">
        <v>152</v>
      </c>
      <c r="H19" s="262"/>
      <c r="I19" s="262"/>
      <c r="J19" s="258"/>
      <c r="K19" s="261"/>
      <c r="L19" s="289">
        <v>5000</v>
      </c>
      <c r="M19" s="289"/>
      <c r="N19" s="273"/>
      <c r="O19" s="268" t="s">
        <v>262</v>
      </c>
    </row>
    <row r="20" spans="2:15" ht="18" customHeight="1" x14ac:dyDescent="0.15">
      <c r="B20" s="285"/>
      <c r="C20" s="286"/>
      <c r="D20" s="256">
        <v>9</v>
      </c>
      <c r="E20" s="257" t="s">
        <v>111</v>
      </c>
      <c r="F20" s="258"/>
      <c r="G20" s="257" t="s">
        <v>155</v>
      </c>
      <c r="H20" s="262"/>
      <c r="I20" s="262"/>
      <c r="J20" s="258"/>
      <c r="K20" s="263" t="s">
        <v>156</v>
      </c>
      <c r="L20" s="289">
        <v>10000</v>
      </c>
      <c r="M20" s="289"/>
      <c r="N20" s="273"/>
      <c r="O20" s="268" t="s">
        <v>248</v>
      </c>
    </row>
    <row r="21" spans="2:15" ht="18" customHeight="1" x14ac:dyDescent="0.15">
      <c r="B21" s="285"/>
      <c r="C21" s="286"/>
      <c r="D21" s="256">
        <v>10</v>
      </c>
      <c r="E21" s="257" t="s">
        <v>157</v>
      </c>
      <c r="F21" s="258"/>
      <c r="G21" s="257" t="s">
        <v>158</v>
      </c>
      <c r="H21" s="262"/>
      <c r="I21" s="262"/>
      <c r="J21" s="258"/>
      <c r="K21" s="261"/>
      <c r="L21" s="289">
        <v>5000</v>
      </c>
      <c r="M21" s="289"/>
      <c r="N21" s="273">
        <v>5000</v>
      </c>
      <c r="O21" s="268" t="s">
        <v>249</v>
      </c>
    </row>
    <row r="22" spans="2:15" ht="18" customHeight="1" x14ac:dyDescent="0.15">
      <c r="B22" s="285"/>
      <c r="C22" s="286"/>
      <c r="D22" s="256">
        <v>11</v>
      </c>
      <c r="E22" s="257" t="s">
        <v>159</v>
      </c>
      <c r="F22" s="258"/>
      <c r="G22" s="257" t="s">
        <v>160</v>
      </c>
      <c r="H22" s="262"/>
      <c r="I22" s="262"/>
      <c r="J22" s="258"/>
      <c r="K22" s="261"/>
      <c r="L22" s="289">
        <v>6000</v>
      </c>
      <c r="M22" s="289"/>
      <c r="N22" s="273">
        <v>5000</v>
      </c>
      <c r="O22" s="268" t="s">
        <v>251</v>
      </c>
    </row>
    <row r="23" spans="2:15" ht="18" customHeight="1" x14ac:dyDescent="0.15">
      <c r="B23" s="285"/>
      <c r="C23" s="286"/>
      <c r="D23" s="256">
        <v>12</v>
      </c>
      <c r="E23" s="257" t="s">
        <v>161</v>
      </c>
      <c r="F23" s="258"/>
      <c r="G23" s="257" t="s">
        <v>162</v>
      </c>
      <c r="H23" s="262"/>
      <c r="I23" s="262"/>
      <c r="J23" s="258"/>
      <c r="K23" s="261"/>
      <c r="L23" s="289">
        <v>7000</v>
      </c>
      <c r="M23" s="289"/>
      <c r="N23" s="273">
        <v>5000</v>
      </c>
      <c r="O23" s="268" t="s">
        <v>252</v>
      </c>
    </row>
    <row r="24" spans="2:15" ht="18" customHeight="1" x14ac:dyDescent="0.15">
      <c r="B24" s="285"/>
      <c r="C24" s="286"/>
      <c r="D24" s="256">
        <v>13</v>
      </c>
      <c r="E24" s="257" t="s">
        <v>163</v>
      </c>
      <c r="F24" s="258"/>
      <c r="G24" s="257" t="s">
        <v>164</v>
      </c>
      <c r="H24" s="262"/>
      <c r="I24" s="262"/>
      <c r="J24" s="258"/>
      <c r="K24" s="261"/>
      <c r="L24" s="289">
        <v>7000</v>
      </c>
      <c r="M24" s="289"/>
      <c r="N24" s="273">
        <v>5000</v>
      </c>
      <c r="O24" s="268" t="s">
        <v>253</v>
      </c>
    </row>
    <row r="25" spans="2:15" ht="18" customHeight="1" x14ac:dyDescent="0.15">
      <c r="B25" s="287"/>
      <c r="C25" s="288"/>
      <c r="D25" s="256">
        <v>14</v>
      </c>
      <c r="E25" s="257" t="s">
        <v>165</v>
      </c>
      <c r="F25" s="258"/>
      <c r="G25" s="257" t="s">
        <v>166</v>
      </c>
      <c r="H25" s="262"/>
      <c r="I25" s="262"/>
      <c r="J25" s="258"/>
      <c r="K25" s="261"/>
      <c r="L25" s="289">
        <v>8000</v>
      </c>
      <c r="M25" s="289"/>
      <c r="N25" s="273">
        <v>5000</v>
      </c>
      <c r="O25" s="268" t="s">
        <v>254</v>
      </c>
    </row>
    <row r="26" spans="2:15" ht="18" customHeight="1" x14ac:dyDescent="0.15">
      <c r="B26" s="283" t="s">
        <v>167</v>
      </c>
      <c r="C26" s="284"/>
      <c r="D26" s="256">
        <v>15</v>
      </c>
      <c r="E26" s="257" t="s">
        <v>168</v>
      </c>
      <c r="F26" s="258"/>
      <c r="G26" s="257" t="s">
        <v>147</v>
      </c>
      <c r="H26" s="262"/>
      <c r="I26" s="262"/>
      <c r="J26" s="258"/>
      <c r="K26" s="261"/>
      <c r="L26" s="289">
        <v>8000</v>
      </c>
      <c r="M26" s="289"/>
      <c r="N26" s="273">
        <v>5000</v>
      </c>
      <c r="O26" s="268" t="s">
        <v>256</v>
      </c>
    </row>
    <row r="27" spans="2:15" ht="18" customHeight="1" x14ac:dyDescent="0.15">
      <c r="B27" s="285"/>
      <c r="C27" s="286"/>
      <c r="D27" s="256">
        <v>16</v>
      </c>
      <c r="E27" s="257" t="s">
        <v>104</v>
      </c>
      <c r="F27" s="258"/>
      <c r="G27" s="257" t="s">
        <v>148</v>
      </c>
      <c r="H27" s="262"/>
      <c r="I27" s="262"/>
      <c r="J27" s="258"/>
      <c r="K27" s="261"/>
      <c r="L27" s="289">
        <v>5000</v>
      </c>
      <c r="M27" s="289"/>
      <c r="N27" s="273"/>
      <c r="O27" s="268" t="s">
        <v>250</v>
      </c>
    </row>
    <row r="28" spans="2:15" ht="18" customHeight="1" x14ac:dyDescent="0.15">
      <c r="B28" s="285"/>
      <c r="C28" s="286"/>
      <c r="D28" s="256">
        <v>17</v>
      </c>
      <c r="E28" s="257" t="s">
        <v>117</v>
      </c>
      <c r="F28" s="258"/>
      <c r="G28" s="257" t="s">
        <v>149</v>
      </c>
      <c r="H28" s="262"/>
      <c r="I28" s="262"/>
      <c r="J28" s="258"/>
      <c r="K28" s="263" t="s">
        <v>150</v>
      </c>
      <c r="L28" s="289">
        <v>10000</v>
      </c>
      <c r="M28" s="289"/>
      <c r="N28" s="273"/>
      <c r="O28" s="268" t="s">
        <v>257</v>
      </c>
    </row>
    <row r="29" spans="2:15" ht="18" customHeight="1" x14ac:dyDescent="0.15">
      <c r="B29" s="285"/>
      <c r="C29" s="286"/>
      <c r="D29" s="256">
        <v>18</v>
      </c>
      <c r="E29" s="257" t="s">
        <v>118</v>
      </c>
      <c r="F29" s="258"/>
      <c r="G29" s="257" t="s">
        <v>149</v>
      </c>
      <c r="H29" s="262"/>
      <c r="I29" s="262"/>
      <c r="J29" s="258"/>
      <c r="K29" s="263" t="s">
        <v>150</v>
      </c>
      <c r="L29" s="289">
        <v>10000</v>
      </c>
      <c r="M29" s="289"/>
      <c r="N29" s="273"/>
      <c r="O29" s="268" t="s">
        <v>258</v>
      </c>
    </row>
    <row r="30" spans="2:15" ht="18" customHeight="1" x14ac:dyDescent="0.15">
      <c r="B30" s="285"/>
      <c r="C30" s="286"/>
      <c r="D30" s="256">
        <v>19</v>
      </c>
      <c r="E30" s="257" t="s">
        <v>119</v>
      </c>
      <c r="F30" s="258"/>
      <c r="G30" s="257" t="s">
        <v>149</v>
      </c>
      <c r="H30" s="262"/>
      <c r="I30" s="262"/>
      <c r="J30" s="258"/>
      <c r="K30" s="261"/>
      <c r="L30" s="289">
        <v>5000</v>
      </c>
      <c r="M30" s="289"/>
      <c r="N30" s="273"/>
      <c r="O30" s="268" t="s">
        <v>259</v>
      </c>
    </row>
    <row r="31" spans="2:15" ht="18" customHeight="1" x14ac:dyDescent="0.15">
      <c r="B31" s="285"/>
      <c r="C31" s="286"/>
      <c r="D31" s="256">
        <v>20</v>
      </c>
      <c r="E31" s="257" t="s">
        <v>120</v>
      </c>
      <c r="F31" s="258"/>
      <c r="G31" s="257" t="s">
        <v>152</v>
      </c>
      <c r="H31" s="262"/>
      <c r="I31" s="262"/>
      <c r="J31" s="258"/>
      <c r="K31" s="263" t="s">
        <v>153</v>
      </c>
      <c r="L31" s="289">
        <v>10000</v>
      </c>
      <c r="M31" s="289"/>
      <c r="N31" s="273"/>
      <c r="O31" s="268" t="s">
        <v>260</v>
      </c>
    </row>
    <row r="32" spans="2:15" ht="18" customHeight="1" x14ac:dyDescent="0.15">
      <c r="B32" s="285"/>
      <c r="C32" s="286"/>
      <c r="D32" s="256">
        <v>21</v>
      </c>
      <c r="E32" s="257" t="s">
        <v>121</v>
      </c>
      <c r="F32" s="258"/>
      <c r="G32" s="257" t="s">
        <v>152</v>
      </c>
      <c r="H32" s="262"/>
      <c r="I32" s="262"/>
      <c r="J32" s="258"/>
      <c r="K32" s="263" t="s">
        <v>153</v>
      </c>
      <c r="L32" s="289">
        <v>10000</v>
      </c>
      <c r="M32" s="289"/>
      <c r="N32" s="273"/>
      <c r="O32" s="268" t="s">
        <v>261</v>
      </c>
    </row>
    <row r="33" spans="1:15" ht="18" customHeight="1" x14ac:dyDescent="0.15">
      <c r="B33" s="285"/>
      <c r="C33" s="286"/>
      <c r="D33" s="256">
        <v>22</v>
      </c>
      <c r="E33" s="257" t="s">
        <v>122</v>
      </c>
      <c r="F33" s="258"/>
      <c r="G33" s="257" t="s">
        <v>152</v>
      </c>
      <c r="H33" s="262"/>
      <c r="I33" s="262"/>
      <c r="J33" s="258"/>
      <c r="K33" s="261"/>
      <c r="L33" s="289">
        <v>5000</v>
      </c>
      <c r="M33" s="289"/>
      <c r="N33" s="273"/>
      <c r="O33" s="268" t="s">
        <v>262</v>
      </c>
    </row>
    <row r="34" spans="1:15" ht="18" customHeight="1" x14ac:dyDescent="0.15">
      <c r="B34" s="285"/>
      <c r="C34" s="286"/>
      <c r="D34" s="256">
        <v>23</v>
      </c>
      <c r="E34" s="290" t="s">
        <v>169</v>
      </c>
      <c r="F34" s="291"/>
      <c r="G34" s="257" t="s">
        <v>170</v>
      </c>
      <c r="H34" s="262"/>
      <c r="I34" s="262"/>
      <c r="J34" s="258"/>
      <c r="K34" s="263" t="s">
        <v>156</v>
      </c>
      <c r="L34" s="289">
        <v>10000</v>
      </c>
      <c r="M34" s="289"/>
      <c r="N34" s="273"/>
      <c r="O34" s="268" t="s">
        <v>255</v>
      </c>
    </row>
    <row r="35" spans="1:15" ht="18" customHeight="1" x14ac:dyDescent="0.15">
      <c r="B35" s="285"/>
      <c r="C35" s="286"/>
      <c r="D35" s="256">
        <v>24</v>
      </c>
      <c r="E35" s="257" t="s">
        <v>171</v>
      </c>
      <c r="F35" s="258"/>
      <c r="G35" s="257" t="s">
        <v>158</v>
      </c>
      <c r="H35" s="262"/>
      <c r="I35" s="262"/>
      <c r="J35" s="258"/>
      <c r="K35" s="261"/>
      <c r="L35" s="289">
        <v>5000</v>
      </c>
      <c r="M35" s="289"/>
      <c r="N35" s="273">
        <v>5000</v>
      </c>
      <c r="O35" s="268" t="s">
        <v>249</v>
      </c>
    </row>
    <row r="36" spans="1:15" ht="18" customHeight="1" x14ac:dyDescent="0.15">
      <c r="B36" s="285"/>
      <c r="C36" s="286"/>
      <c r="D36" s="256">
        <v>25</v>
      </c>
      <c r="E36" s="257" t="s">
        <v>172</v>
      </c>
      <c r="F36" s="258"/>
      <c r="G36" s="257" t="s">
        <v>173</v>
      </c>
      <c r="H36" s="262"/>
      <c r="I36" s="262"/>
      <c r="J36" s="258"/>
      <c r="K36" s="261"/>
      <c r="L36" s="289">
        <v>6000</v>
      </c>
      <c r="M36" s="289"/>
      <c r="N36" s="273">
        <v>5000</v>
      </c>
      <c r="O36" s="268" t="s">
        <v>251</v>
      </c>
    </row>
    <row r="37" spans="1:15" ht="18" customHeight="1" x14ac:dyDescent="0.15">
      <c r="B37" s="285"/>
      <c r="C37" s="286"/>
      <c r="D37" s="256">
        <v>26</v>
      </c>
      <c r="E37" s="257" t="s">
        <v>125</v>
      </c>
      <c r="F37" s="258"/>
      <c r="G37" s="257" t="s">
        <v>162</v>
      </c>
      <c r="H37" s="262"/>
      <c r="I37" s="262"/>
      <c r="J37" s="258"/>
      <c r="K37" s="261"/>
      <c r="L37" s="289">
        <v>7000</v>
      </c>
      <c r="M37" s="289"/>
      <c r="N37" s="273">
        <v>5000</v>
      </c>
      <c r="O37" s="268" t="s">
        <v>252</v>
      </c>
    </row>
    <row r="38" spans="1:15" ht="18" customHeight="1" x14ac:dyDescent="0.15">
      <c r="B38" s="285"/>
      <c r="C38" s="286"/>
      <c r="D38" s="256">
        <v>27</v>
      </c>
      <c r="E38" s="257" t="s">
        <v>126</v>
      </c>
      <c r="F38" s="258"/>
      <c r="G38" s="257" t="s">
        <v>164</v>
      </c>
      <c r="H38" s="262"/>
      <c r="I38" s="262"/>
      <c r="J38" s="258"/>
      <c r="K38" s="261"/>
      <c r="L38" s="289">
        <v>7000</v>
      </c>
      <c r="M38" s="289"/>
      <c r="N38" s="273">
        <v>5000</v>
      </c>
      <c r="O38" s="268" t="s">
        <v>253</v>
      </c>
    </row>
    <row r="39" spans="1:15" ht="18" customHeight="1" x14ac:dyDescent="0.15">
      <c r="B39" s="287"/>
      <c r="C39" s="288"/>
      <c r="D39" s="256">
        <v>28</v>
      </c>
      <c r="E39" s="257" t="s">
        <v>127</v>
      </c>
      <c r="F39" s="258"/>
      <c r="G39" s="257" t="s">
        <v>166</v>
      </c>
      <c r="H39" s="262"/>
      <c r="I39" s="262"/>
      <c r="J39" s="258"/>
      <c r="K39" s="261"/>
      <c r="L39" s="289">
        <v>8000</v>
      </c>
      <c r="M39" s="289"/>
      <c r="N39" s="273">
        <v>5000</v>
      </c>
      <c r="O39" s="268" t="s">
        <v>254</v>
      </c>
    </row>
    <row r="41" spans="1:15" ht="21.75" customHeight="1" x14ac:dyDescent="0.15">
      <c r="A41" s="254" t="s">
        <v>174</v>
      </c>
    </row>
    <row r="42" spans="1:15" ht="13.5" customHeight="1" x14ac:dyDescent="0.15">
      <c r="B42" s="264" t="s">
        <v>175</v>
      </c>
      <c r="C42" s="293" t="s">
        <v>176</v>
      </c>
      <c r="D42" s="293"/>
      <c r="E42" s="293"/>
      <c r="F42" s="293"/>
      <c r="G42" s="293"/>
      <c r="H42" s="293"/>
      <c r="I42" s="293"/>
      <c r="J42" s="293"/>
      <c r="K42" s="293"/>
      <c r="L42" s="293"/>
      <c r="M42" s="293"/>
    </row>
    <row r="43" spans="1:15" ht="13.5" customHeight="1" x14ac:dyDescent="0.15">
      <c r="B43" s="264" t="s">
        <v>177</v>
      </c>
      <c r="C43" s="292" t="s">
        <v>178</v>
      </c>
      <c r="D43" s="292"/>
      <c r="E43" s="292"/>
      <c r="F43" s="292"/>
      <c r="G43" s="292"/>
      <c r="H43" s="292"/>
      <c r="I43" s="292"/>
      <c r="J43" s="292"/>
      <c r="K43" s="292"/>
      <c r="L43" s="292"/>
      <c r="M43" s="292"/>
    </row>
    <row r="44" spans="1:15" ht="13.5" customHeight="1" x14ac:dyDescent="0.15">
      <c r="B44" s="264" t="s">
        <v>179</v>
      </c>
      <c r="C44" s="292" t="s">
        <v>180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</row>
    <row r="45" spans="1:15" ht="13.5" customHeight="1" x14ac:dyDescent="0.15">
      <c r="B45" s="264" t="s">
        <v>177</v>
      </c>
      <c r="C45" s="292" t="s">
        <v>181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2"/>
    </row>
    <row r="46" spans="1:15" ht="13.5" customHeight="1" x14ac:dyDescent="0.15">
      <c r="B46" s="264" t="s">
        <v>179</v>
      </c>
      <c r="C46" s="292" t="s">
        <v>182</v>
      </c>
      <c r="D46" s="292"/>
      <c r="E46" s="292"/>
      <c r="F46" s="292"/>
      <c r="G46" s="292"/>
      <c r="H46" s="292"/>
      <c r="I46" s="292"/>
      <c r="J46" s="292"/>
      <c r="K46" s="292"/>
      <c r="L46" s="292"/>
      <c r="M46" s="292"/>
    </row>
    <row r="47" spans="1:15" x14ac:dyDescent="0.15">
      <c r="E47" s="266"/>
      <c r="F47" s="266"/>
      <c r="G47" s="266"/>
      <c r="H47" s="266"/>
      <c r="I47" s="266"/>
      <c r="J47" s="266"/>
      <c r="K47" s="266"/>
      <c r="L47" s="266"/>
      <c r="M47" s="266"/>
    </row>
    <row r="48" spans="1:15" ht="21.75" customHeight="1" x14ac:dyDescent="0.15">
      <c r="A48" s="254" t="s">
        <v>183</v>
      </c>
    </row>
    <row r="49" spans="1:13" ht="13.5" customHeight="1" x14ac:dyDescent="0.15">
      <c r="B49" s="264" t="s">
        <v>175</v>
      </c>
      <c r="C49" s="293" t="s">
        <v>184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1:13" ht="13.5" customHeight="1" x14ac:dyDescent="0.15">
      <c r="B50" s="264" t="s">
        <v>177</v>
      </c>
      <c r="C50" s="292" t="s">
        <v>185</v>
      </c>
      <c r="D50" s="292"/>
      <c r="E50" s="292"/>
      <c r="F50" s="292"/>
      <c r="G50" s="292"/>
      <c r="H50" s="292"/>
      <c r="I50" s="292"/>
      <c r="J50" s="292"/>
      <c r="K50" s="292"/>
      <c r="L50" s="292"/>
      <c r="M50" s="292"/>
    </row>
    <row r="51" spans="1:13" x14ac:dyDescent="0.15">
      <c r="E51" s="266"/>
      <c r="F51" s="266"/>
      <c r="G51" s="266"/>
      <c r="H51" s="266"/>
      <c r="I51" s="266"/>
      <c r="J51" s="266"/>
      <c r="K51" s="266"/>
      <c r="L51" s="266"/>
      <c r="M51" s="266"/>
    </row>
    <row r="52" spans="1:13" ht="21.75" customHeight="1" x14ac:dyDescent="0.15">
      <c r="A52" s="254" t="s">
        <v>186</v>
      </c>
      <c r="E52" s="266"/>
      <c r="F52" s="266"/>
      <c r="G52" s="266"/>
      <c r="H52" s="266"/>
      <c r="I52" s="266"/>
      <c r="J52" s="266"/>
      <c r="K52" s="266"/>
      <c r="L52" s="266"/>
      <c r="M52" s="266"/>
    </row>
    <row r="53" spans="1:13" ht="13.5" customHeight="1" x14ac:dyDescent="0.15">
      <c r="B53" s="264" t="s">
        <v>175</v>
      </c>
      <c r="C53" s="293" t="s">
        <v>187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3.5" customHeight="1" x14ac:dyDescent="0.15">
      <c r="B54" s="264"/>
      <c r="C54" s="293" t="s">
        <v>188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3"/>
    </row>
    <row r="55" spans="1:13" ht="13.5" customHeight="1" x14ac:dyDescent="0.15">
      <c r="B55" s="264" t="s">
        <v>189</v>
      </c>
      <c r="C55" s="293" t="s">
        <v>144</v>
      </c>
      <c r="D55" s="293"/>
      <c r="E55" s="293"/>
      <c r="F55" s="293"/>
      <c r="G55" s="293"/>
      <c r="H55" s="293"/>
      <c r="I55" s="293"/>
      <c r="J55" s="293"/>
      <c r="K55" s="293"/>
      <c r="L55" s="293"/>
      <c r="M55" s="293"/>
    </row>
    <row r="56" spans="1:13" ht="13.5" customHeight="1" x14ac:dyDescent="0.15">
      <c r="B56" s="264"/>
      <c r="C56" s="293" t="s">
        <v>190</v>
      </c>
      <c r="D56" s="293"/>
      <c r="E56" s="293"/>
      <c r="F56" s="293"/>
      <c r="G56" s="293"/>
      <c r="H56" s="293"/>
      <c r="I56" s="293"/>
      <c r="J56" s="293"/>
      <c r="K56" s="293"/>
      <c r="L56" s="293"/>
      <c r="M56" s="265"/>
    </row>
    <row r="57" spans="1:13" ht="13.5" customHeight="1" x14ac:dyDescent="0.15">
      <c r="B57" s="264"/>
      <c r="C57" s="293" t="s">
        <v>191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65"/>
    </row>
    <row r="58" spans="1:13" ht="13.5" hidden="1" customHeight="1" x14ac:dyDescent="0.15">
      <c r="B58" s="264" t="s">
        <v>192</v>
      </c>
      <c r="C58" s="294" t="s">
        <v>193</v>
      </c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1:13" ht="12" hidden="1" customHeight="1" x14ac:dyDescent="0.15">
      <c r="C59" s="294" t="s">
        <v>194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0" spans="1:13" ht="12" hidden="1" customHeight="1" x14ac:dyDescent="0.15">
      <c r="C60" s="294" t="s">
        <v>195</v>
      </c>
      <c r="D60" s="294"/>
      <c r="E60" s="294"/>
      <c r="F60" s="294"/>
      <c r="G60" s="294"/>
      <c r="H60" s="294"/>
      <c r="I60" s="294"/>
      <c r="J60" s="294"/>
      <c r="K60" s="294"/>
      <c r="L60" s="294"/>
      <c r="M60" s="294"/>
    </row>
    <row r="61" spans="1:13" ht="12" hidden="1" customHeight="1" x14ac:dyDescent="0.15">
      <c r="C61" s="294" t="s">
        <v>196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</row>
    <row r="62" spans="1:13" ht="12" hidden="1" customHeight="1" x14ac:dyDescent="0.15">
      <c r="C62" s="294" t="s">
        <v>197</v>
      </c>
      <c r="D62" s="294"/>
      <c r="E62" s="294"/>
      <c r="F62" s="294"/>
      <c r="G62" s="294"/>
      <c r="H62" s="294"/>
      <c r="I62" s="294"/>
      <c r="J62" s="294"/>
      <c r="K62" s="294"/>
      <c r="L62" s="294"/>
      <c r="M62" s="294"/>
    </row>
    <row r="63" spans="1:13" x14ac:dyDescent="0.15">
      <c r="E63" s="294"/>
      <c r="F63" s="294"/>
      <c r="G63" s="294"/>
      <c r="H63" s="294"/>
      <c r="I63" s="294"/>
      <c r="J63" s="294"/>
      <c r="K63" s="294"/>
      <c r="L63" s="294"/>
      <c r="M63" s="267"/>
    </row>
    <row r="64" spans="1:13" ht="21.75" customHeight="1" x14ac:dyDescent="0.15">
      <c r="A64" s="254" t="s">
        <v>198</v>
      </c>
      <c r="E64" s="266"/>
      <c r="F64" s="266"/>
      <c r="G64" s="266"/>
      <c r="H64" s="266"/>
      <c r="I64" s="266"/>
      <c r="J64" s="266"/>
      <c r="K64" s="266"/>
      <c r="L64" s="266"/>
      <c r="M64" s="266"/>
    </row>
    <row r="65" spans="1:13" ht="13.5" customHeight="1" x14ac:dyDescent="0.15">
      <c r="B65" s="264" t="s">
        <v>175</v>
      </c>
      <c r="C65" s="293" t="s">
        <v>199</v>
      </c>
      <c r="D65" s="293"/>
      <c r="E65" s="293"/>
      <c r="F65" s="293"/>
      <c r="G65" s="293"/>
      <c r="H65" s="293"/>
      <c r="I65" s="293"/>
      <c r="J65" s="293"/>
      <c r="K65" s="293"/>
      <c r="L65" s="293"/>
      <c r="M65" s="293"/>
    </row>
    <row r="66" spans="1:13" ht="13.5" customHeight="1" x14ac:dyDescent="0.15">
      <c r="B66" s="264" t="s">
        <v>189</v>
      </c>
      <c r="C66" s="293" t="s">
        <v>200</v>
      </c>
      <c r="D66" s="293"/>
      <c r="E66" s="293"/>
      <c r="F66" s="293"/>
      <c r="G66" s="293"/>
      <c r="H66" s="293"/>
      <c r="I66" s="293"/>
      <c r="J66" s="293"/>
      <c r="K66" s="293"/>
      <c r="L66" s="293"/>
      <c r="M66" s="293"/>
    </row>
    <row r="67" spans="1:13" ht="13.5" customHeight="1" x14ac:dyDescent="0.15">
      <c r="B67" s="264" t="s">
        <v>192</v>
      </c>
      <c r="C67" s="293" t="s">
        <v>201</v>
      </c>
      <c r="D67" s="293"/>
      <c r="E67" s="293"/>
      <c r="F67" s="293"/>
      <c r="G67" s="293"/>
      <c r="H67" s="293"/>
      <c r="I67" s="293"/>
      <c r="J67" s="293"/>
      <c r="K67" s="293"/>
      <c r="L67" s="293"/>
      <c r="M67" s="293"/>
    </row>
    <row r="68" spans="1:13" ht="13.5" customHeight="1" x14ac:dyDescent="0.15">
      <c r="B68" s="264" t="s">
        <v>202</v>
      </c>
      <c r="C68" s="293" t="s">
        <v>203</v>
      </c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  <row r="69" spans="1:13" ht="27.75" customHeight="1" x14ac:dyDescent="0.15">
      <c r="B69" s="264" t="s">
        <v>204</v>
      </c>
      <c r="C69" s="293" t="s">
        <v>205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3" ht="13.5" customHeight="1" x14ac:dyDescent="0.15">
      <c r="B70" s="264" t="s">
        <v>206</v>
      </c>
      <c r="C70" s="293" t="s">
        <v>207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</row>
    <row r="71" spans="1:13" ht="13.5" customHeight="1" x14ac:dyDescent="0.15">
      <c r="B71" s="264" t="s">
        <v>208</v>
      </c>
      <c r="C71" s="293" t="s">
        <v>209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3"/>
    </row>
    <row r="72" spans="1:13" ht="13.5" customHeight="1" x14ac:dyDescent="0.15">
      <c r="B72" s="264" t="s">
        <v>210</v>
      </c>
      <c r="C72" s="293" t="s">
        <v>211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</row>
    <row r="73" spans="1:13" ht="13.5" customHeight="1" x14ac:dyDescent="0.15">
      <c r="B73" s="264" t="s">
        <v>212</v>
      </c>
      <c r="C73" s="293" t="s">
        <v>213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</row>
    <row r="74" spans="1:13" x14ac:dyDescent="0.15">
      <c r="B74" s="264"/>
      <c r="C74" s="264"/>
      <c r="D74" s="264"/>
      <c r="E74" s="293"/>
      <c r="F74" s="293"/>
      <c r="G74" s="293"/>
      <c r="H74" s="293"/>
      <c r="I74" s="293"/>
      <c r="J74" s="293"/>
      <c r="K74" s="293"/>
      <c r="L74" s="293"/>
      <c r="M74" s="265"/>
    </row>
    <row r="75" spans="1:13" ht="21.75" customHeight="1" x14ac:dyDescent="0.15">
      <c r="A75" s="254" t="s">
        <v>214</v>
      </c>
      <c r="E75" s="266"/>
      <c r="F75" s="266"/>
      <c r="G75" s="266"/>
      <c r="H75" s="266"/>
      <c r="I75" s="266"/>
      <c r="J75" s="266"/>
      <c r="K75" s="266"/>
      <c r="L75" s="266"/>
      <c r="M75" s="266"/>
    </row>
    <row r="76" spans="1:13" ht="27.75" customHeight="1" x14ac:dyDescent="0.15">
      <c r="B76" s="264" t="s">
        <v>175</v>
      </c>
      <c r="C76" s="293" t="s">
        <v>215</v>
      </c>
      <c r="D76" s="293"/>
      <c r="E76" s="293"/>
      <c r="F76" s="293"/>
      <c r="G76" s="293"/>
      <c r="H76" s="293"/>
      <c r="I76" s="293"/>
      <c r="J76" s="293"/>
      <c r="K76" s="293"/>
      <c r="L76" s="293"/>
      <c r="M76" s="293"/>
    </row>
    <row r="77" spans="1:13" ht="13.5" customHeight="1" x14ac:dyDescent="0.15">
      <c r="B77" s="264" t="s">
        <v>177</v>
      </c>
      <c r="C77" s="293" t="s">
        <v>216</v>
      </c>
      <c r="D77" s="293"/>
      <c r="E77" s="293"/>
      <c r="F77" s="293"/>
      <c r="G77" s="293"/>
      <c r="H77" s="293"/>
      <c r="I77" s="293"/>
      <c r="J77" s="293"/>
      <c r="K77" s="293"/>
      <c r="L77" s="293"/>
      <c r="M77" s="293"/>
    </row>
    <row r="78" spans="1:13" ht="13.5" customHeight="1" x14ac:dyDescent="0.15">
      <c r="B78" s="264" t="s">
        <v>179</v>
      </c>
      <c r="C78" s="293" t="s">
        <v>217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3"/>
    </row>
    <row r="79" spans="1:13" ht="18" customHeight="1" x14ac:dyDescent="0.15">
      <c r="C79" s="295" t="s">
        <v>218</v>
      </c>
      <c r="D79" s="296"/>
      <c r="E79" s="256" t="s">
        <v>141</v>
      </c>
      <c r="F79" s="256" t="s">
        <v>219</v>
      </c>
      <c r="G79" s="256" t="s">
        <v>220</v>
      </c>
      <c r="H79" s="256" t="s">
        <v>221</v>
      </c>
      <c r="I79" s="256" t="s">
        <v>222</v>
      </c>
      <c r="J79" s="256" t="s">
        <v>223</v>
      </c>
      <c r="K79" s="297" t="s">
        <v>224</v>
      </c>
      <c r="L79" s="297"/>
      <c r="M79" s="265"/>
    </row>
    <row r="80" spans="1:13" ht="18" customHeight="1" x14ac:dyDescent="0.15">
      <c r="C80" s="295">
        <v>3</v>
      </c>
      <c r="D80" s="296"/>
      <c r="E80" s="263" t="s">
        <v>225</v>
      </c>
      <c r="F80" s="269">
        <v>10000</v>
      </c>
      <c r="G80" s="269">
        <v>5000</v>
      </c>
      <c r="H80" s="269">
        <v>4000</v>
      </c>
      <c r="I80" s="269">
        <v>3000</v>
      </c>
      <c r="J80" s="269">
        <v>2000</v>
      </c>
      <c r="K80" s="298">
        <v>1000</v>
      </c>
      <c r="L80" s="298"/>
      <c r="M80" s="265"/>
    </row>
    <row r="81" spans="1:13" ht="18" customHeight="1" x14ac:dyDescent="0.15">
      <c r="C81" s="295">
        <v>6</v>
      </c>
      <c r="D81" s="296"/>
      <c r="E81" s="263" t="s">
        <v>226</v>
      </c>
      <c r="F81" s="269">
        <v>20000</v>
      </c>
      <c r="G81" s="269">
        <v>10000</v>
      </c>
      <c r="H81" s="269">
        <v>5000</v>
      </c>
      <c r="I81" s="269">
        <v>4000</v>
      </c>
      <c r="J81" s="269">
        <v>3000</v>
      </c>
      <c r="K81" s="298">
        <v>2000</v>
      </c>
      <c r="L81" s="298"/>
      <c r="M81" s="265"/>
    </row>
    <row r="82" spans="1:13" ht="18" customHeight="1" x14ac:dyDescent="0.15">
      <c r="C82" s="295">
        <v>9</v>
      </c>
      <c r="D82" s="296"/>
      <c r="E82" s="263" t="s">
        <v>227</v>
      </c>
      <c r="F82" s="269">
        <v>30000</v>
      </c>
      <c r="G82" s="269">
        <v>15000</v>
      </c>
      <c r="H82" s="269">
        <v>10000</v>
      </c>
      <c r="I82" s="269">
        <v>5000</v>
      </c>
      <c r="J82" s="269">
        <v>4000</v>
      </c>
      <c r="K82" s="298">
        <v>3000</v>
      </c>
      <c r="L82" s="298"/>
      <c r="M82" s="265"/>
    </row>
    <row r="83" spans="1:13" ht="18" customHeight="1" x14ac:dyDescent="0.15">
      <c r="C83" s="295">
        <v>17</v>
      </c>
      <c r="D83" s="296"/>
      <c r="E83" s="263" t="s">
        <v>228</v>
      </c>
      <c r="F83" s="269">
        <v>10000</v>
      </c>
      <c r="G83" s="269">
        <v>5000</v>
      </c>
      <c r="H83" s="269">
        <v>4000</v>
      </c>
      <c r="I83" s="269">
        <v>3000</v>
      </c>
      <c r="J83" s="269">
        <v>2000</v>
      </c>
      <c r="K83" s="298">
        <v>1000</v>
      </c>
      <c r="L83" s="298"/>
      <c r="M83" s="265"/>
    </row>
    <row r="84" spans="1:13" ht="18" customHeight="1" x14ac:dyDescent="0.15">
      <c r="C84" s="295">
        <v>19</v>
      </c>
      <c r="D84" s="296"/>
      <c r="E84" s="263" t="s">
        <v>229</v>
      </c>
      <c r="F84" s="269">
        <v>20000</v>
      </c>
      <c r="G84" s="269">
        <v>10000</v>
      </c>
      <c r="H84" s="269">
        <v>5000</v>
      </c>
      <c r="I84" s="269">
        <v>4000</v>
      </c>
      <c r="J84" s="269">
        <v>3000</v>
      </c>
      <c r="K84" s="298">
        <v>2000</v>
      </c>
      <c r="L84" s="298"/>
      <c r="M84" s="265"/>
    </row>
    <row r="85" spans="1:13" ht="18" customHeight="1" x14ac:dyDescent="0.15">
      <c r="C85" s="295">
        <v>23</v>
      </c>
      <c r="D85" s="296"/>
      <c r="E85" s="263" t="s">
        <v>230</v>
      </c>
      <c r="F85" s="269">
        <v>30000</v>
      </c>
      <c r="G85" s="269">
        <v>15000</v>
      </c>
      <c r="H85" s="269">
        <v>10000</v>
      </c>
      <c r="I85" s="269">
        <v>5000</v>
      </c>
      <c r="J85" s="269">
        <v>4000</v>
      </c>
      <c r="K85" s="298">
        <v>3000</v>
      </c>
      <c r="L85" s="298"/>
      <c r="M85" s="265"/>
    </row>
    <row r="86" spans="1:13" ht="18" customHeight="1" x14ac:dyDescent="0.15">
      <c r="C86" s="295">
        <v>23</v>
      </c>
      <c r="D86" s="296"/>
      <c r="E86" s="263" t="s">
        <v>231</v>
      </c>
      <c r="F86" s="269">
        <v>30000</v>
      </c>
      <c r="G86" s="269">
        <v>20000</v>
      </c>
      <c r="H86" s="269">
        <v>10000</v>
      </c>
      <c r="I86" s="269"/>
      <c r="J86" s="269"/>
      <c r="K86" s="298"/>
      <c r="L86" s="298"/>
      <c r="M86" s="265"/>
    </row>
    <row r="87" spans="1:13" x14ac:dyDescent="0.15">
      <c r="B87" s="264"/>
      <c r="C87" s="264"/>
      <c r="D87" s="264"/>
      <c r="E87" s="293"/>
      <c r="F87" s="293"/>
      <c r="G87" s="293"/>
      <c r="H87" s="293"/>
      <c r="I87" s="293"/>
      <c r="J87" s="293"/>
      <c r="K87" s="293"/>
      <c r="L87" s="293"/>
      <c r="M87" s="265"/>
    </row>
    <row r="88" spans="1:13" ht="21.75" customHeight="1" x14ac:dyDescent="0.15">
      <c r="A88" s="254" t="s">
        <v>232</v>
      </c>
      <c r="E88" s="266"/>
      <c r="F88" s="266"/>
      <c r="G88" s="266"/>
      <c r="H88" s="266"/>
      <c r="I88" s="266"/>
      <c r="J88" s="266"/>
      <c r="K88" s="266"/>
      <c r="L88" s="266"/>
      <c r="M88" s="266"/>
    </row>
    <row r="89" spans="1:13" ht="17.25" customHeight="1" x14ac:dyDescent="0.15">
      <c r="B89" s="270" t="s">
        <v>175</v>
      </c>
      <c r="C89" s="299" t="s">
        <v>233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</row>
    <row r="90" spans="1:13" ht="17.25" customHeight="1" x14ac:dyDescent="0.15">
      <c r="B90" s="270"/>
      <c r="C90" s="300" t="s">
        <v>234</v>
      </c>
      <c r="D90" s="301"/>
      <c r="E90" s="301"/>
      <c r="F90" s="301"/>
      <c r="G90" s="301"/>
      <c r="H90" s="301"/>
      <c r="I90" s="301"/>
      <c r="J90" s="301"/>
      <c r="K90" s="301"/>
      <c r="L90" s="301"/>
      <c r="M90" s="301"/>
    </row>
    <row r="91" spans="1:13" ht="17.25" customHeight="1" x14ac:dyDescent="0.15">
      <c r="B91" s="270"/>
      <c r="C91" s="302" t="s">
        <v>235</v>
      </c>
      <c r="D91" s="302"/>
      <c r="E91" s="302"/>
      <c r="F91" s="302"/>
      <c r="G91" s="302"/>
      <c r="H91" s="302"/>
      <c r="I91" s="302"/>
      <c r="J91" s="302"/>
      <c r="K91" s="302"/>
      <c r="L91" s="302"/>
      <c r="M91" s="302"/>
    </row>
    <row r="92" spans="1:13" ht="17.25" customHeight="1" x14ac:dyDescent="0.15">
      <c r="B92" s="270" t="s">
        <v>189</v>
      </c>
      <c r="C92" s="299" t="s">
        <v>236</v>
      </c>
      <c r="D92" s="299"/>
      <c r="E92" s="299"/>
      <c r="F92" s="299"/>
      <c r="G92" s="299"/>
      <c r="H92" s="299"/>
      <c r="I92" s="299"/>
      <c r="J92" s="299"/>
      <c r="K92" s="299"/>
      <c r="L92" s="299"/>
      <c r="M92" s="271"/>
    </row>
    <row r="93" spans="1:13" ht="17.25" customHeight="1" x14ac:dyDescent="0.15">
      <c r="B93" s="270"/>
      <c r="C93" s="302" t="s">
        <v>237</v>
      </c>
      <c r="D93" s="302"/>
      <c r="E93" s="302"/>
      <c r="F93" s="302"/>
      <c r="G93" s="302"/>
      <c r="H93" s="302"/>
      <c r="I93" s="302"/>
      <c r="J93" s="302"/>
      <c r="K93" s="302"/>
      <c r="L93" s="302"/>
      <c r="M93" s="271"/>
    </row>
    <row r="94" spans="1:13" ht="17.25" customHeight="1" x14ac:dyDescent="0.15">
      <c r="B94" s="270"/>
      <c r="C94" s="302" t="s">
        <v>238</v>
      </c>
      <c r="D94" s="302"/>
      <c r="E94" s="302"/>
      <c r="F94" s="302"/>
      <c r="G94" s="302"/>
      <c r="H94" s="302"/>
      <c r="I94" s="302"/>
      <c r="J94" s="302"/>
      <c r="K94" s="302"/>
      <c r="L94" s="302"/>
      <c r="M94" s="271"/>
    </row>
    <row r="95" spans="1:13" ht="17.25" customHeight="1" x14ac:dyDescent="0.15">
      <c r="B95" s="270" t="s">
        <v>192</v>
      </c>
      <c r="C95" s="299" t="s">
        <v>239</v>
      </c>
      <c r="D95" s="299"/>
      <c r="E95" s="299"/>
      <c r="F95" s="299"/>
      <c r="G95" s="299"/>
      <c r="H95" s="299"/>
      <c r="I95" s="299"/>
      <c r="J95" s="299"/>
      <c r="K95" s="299"/>
      <c r="L95" s="299"/>
      <c r="M95" s="271"/>
    </row>
    <row r="96" spans="1:13" ht="17.25" customHeight="1" x14ac:dyDescent="0.15">
      <c r="B96" s="272"/>
      <c r="C96" s="302" t="s">
        <v>240</v>
      </c>
      <c r="D96" s="302"/>
      <c r="E96" s="302"/>
      <c r="F96" s="302"/>
      <c r="G96" s="302"/>
      <c r="H96" s="302"/>
      <c r="I96" s="302"/>
      <c r="J96" s="302"/>
      <c r="K96" s="302"/>
      <c r="L96" s="302"/>
      <c r="M96" s="272"/>
    </row>
    <row r="97" spans="1:13" ht="17.25" customHeight="1" x14ac:dyDescent="0.15">
      <c r="B97" s="272"/>
      <c r="C97" s="302" t="s">
        <v>241</v>
      </c>
      <c r="D97" s="302"/>
      <c r="E97" s="302"/>
      <c r="F97" s="302"/>
      <c r="G97" s="302"/>
      <c r="H97" s="302"/>
      <c r="I97" s="302"/>
      <c r="J97" s="302"/>
      <c r="K97" s="302"/>
      <c r="L97" s="302"/>
      <c r="M97" s="272"/>
    </row>
    <row r="98" spans="1:13" x14ac:dyDescent="0.15">
      <c r="B98" s="264"/>
      <c r="C98" s="264"/>
      <c r="D98" s="264"/>
      <c r="E98" s="293"/>
      <c r="F98" s="293"/>
      <c r="G98" s="293"/>
      <c r="H98" s="293"/>
      <c r="I98" s="293"/>
      <c r="J98" s="293"/>
      <c r="K98" s="293"/>
      <c r="L98" s="293"/>
      <c r="M98" s="265"/>
    </row>
    <row r="99" spans="1:13" ht="21.75" customHeight="1" x14ac:dyDescent="0.15">
      <c r="A99" s="254" t="s">
        <v>242</v>
      </c>
      <c r="E99" s="266"/>
      <c r="F99" s="266"/>
      <c r="G99" s="266"/>
      <c r="H99" s="266"/>
      <c r="I99" s="266"/>
      <c r="J99" s="266"/>
      <c r="K99" s="266"/>
      <c r="L99" s="266"/>
      <c r="M99" s="266"/>
    </row>
    <row r="100" spans="1:13" ht="13.5" customHeight="1" x14ac:dyDescent="0.15">
      <c r="B100" s="264" t="s">
        <v>175</v>
      </c>
      <c r="C100" s="303" t="s">
        <v>243</v>
      </c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</row>
    <row r="101" spans="1:13" ht="13.5" customHeight="1" x14ac:dyDescent="0.15">
      <c r="B101" s="264" t="s">
        <v>189</v>
      </c>
      <c r="C101" s="303" t="s">
        <v>244</v>
      </c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</row>
    <row r="102" spans="1:13" ht="27.75" customHeight="1" x14ac:dyDescent="0.15">
      <c r="B102" s="264" t="s">
        <v>192</v>
      </c>
      <c r="C102" s="293" t="s">
        <v>245</v>
      </c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</row>
    <row r="103" spans="1:13" x14ac:dyDescent="0.15">
      <c r="B103" s="264"/>
      <c r="C103" s="264"/>
      <c r="D103" s="264"/>
      <c r="E103" s="293"/>
      <c r="F103" s="293"/>
      <c r="G103" s="293"/>
      <c r="H103" s="293"/>
      <c r="I103" s="293"/>
      <c r="J103" s="293"/>
      <c r="K103" s="293"/>
      <c r="L103" s="293"/>
      <c r="M103" s="265"/>
    </row>
  </sheetData>
  <mergeCells count="101">
    <mergeCell ref="E103:L103"/>
    <mergeCell ref="C96:L96"/>
    <mergeCell ref="C97:L97"/>
    <mergeCell ref="E98:L98"/>
    <mergeCell ref="C100:M100"/>
    <mergeCell ref="C101:M101"/>
    <mergeCell ref="C102:M102"/>
    <mergeCell ref="C84:D84"/>
    <mergeCell ref="K84:L84"/>
    <mergeCell ref="C95:L95"/>
    <mergeCell ref="C85:D85"/>
    <mergeCell ref="K85:L85"/>
    <mergeCell ref="C86:D86"/>
    <mergeCell ref="K86:L86"/>
    <mergeCell ref="E87:L87"/>
    <mergeCell ref="C89:M89"/>
    <mergeCell ref="C90:M90"/>
    <mergeCell ref="C91:M91"/>
    <mergeCell ref="C92:L92"/>
    <mergeCell ref="C93:L93"/>
    <mergeCell ref="C94:L94"/>
    <mergeCell ref="C79:D79"/>
    <mergeCell ref="K79:L79"/>
    <mergeCell ref="C80:D80"/>
    <mergeCell ref="K80:L80"/>
    <mergeCell ref="C81:D81"/>
    <mergeCell ref="K81:L81"/>
    <mergeCell ref="C82:D82"/>
    <mergeCell ref="K82:L82"/>
    <mergeCell ref="C83:D83"/>
    <mergeCell ref="K83:L83"/>
    <mergeCell ref="C78:M78"/>
    <mergeCell ref="C66:M66"/>
    <mergeCell ref="C67:M67"/>
    <mergeCell ref="C68:M68"/>
    <mergeCell ref="C69:M69"/>
    <mergeCell ref="C70:M70"/>
    <mergeCell ref="C71:M71"/>
    <mergeCell ref="C72:M72"/>
    <mergeCell ref="C73:M73"/>
    <mergeCell ref="E74:L74"/>
    <mergeCell ref="C76:M76"/>
    <mergeCell ref="C77:M77"/>
    <mergeCell ref="C65:M65"/>
    <mergeCell ref="C53:M53"/>
    <mergeCell ref="C54:M54"/>
    <mergeCell ref="C55:M55"/>
    <mergeCell ref="C56:L56"/>
    <mergeCell ref="C57:L57"/>
    <mergeCell ref="C58:M58"/>
    <mergeCell ref="C59:M59"/>
    <mergeCell ref="C60:M60"/>
    <mergeCell ref="C61:M61"/>
    <mergeCell ref="C62:M62"/>
    <mergeCell ref="E63:L63"/>
    <mergeCell ref="L30:M30"/>
    <mergeCell ref="L31:M31"/>
    <mergeCell ref="L32:M32"/>
    <mergeCell ref="L33:M33"/>
    <mergeCell ref="E34:F34"/>
    <mergeCell ref="L34:M34"/>
    <mergeCell ref="C50:M50"/>
    <mergeCell ref="L35:M35"/>
    <mergeCell ref="L36:M36"/>
    <mergeCell ref="L37:M37"/>
    <mergeCell ref="L38:M38"/>
    <mergeCell ref="L39:M39"/>
    <mergeCell ref="C42:M42"/>
    <mergeCell ref="B26:C39"/>
    <mergeCell ref="L26:M26"/>
    <mergeCell ref="L27:M27"/>
    <mergeCell ref="L28:M28"/>
    <mergeCell ref="L29:M29"/>
    <mergeCell ref="C43:M43"/>
    <mergeCell ref="C44:M44"/>
    <mergeCell ref="C45:M45"/>
    <mergeCell ref="C46:M46"/>
    <mergeCell ref="C49:M49"/>
    <mergeCell ref="A1:L1"/>
    <mergeCell ref="A2:L2"/>
    <mergeCell ref="A3:L3"/>
    <mergeCell ref="A4:L4"/>
    <mergeCell ref="E11:F11"/>
    <mergeCell ref="G11:J11"/>
    <mergeCell ref="L11:M11"/>
    <mergeCell ref="B11:C11"/>
    <mergeCell ref="B12:C2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</mergeCells>
  <phoneticPr fontId="4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5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workbookViewId="0">
      <selection activeCell="F25" sqref="F25"/>
    </sheetView>
  </sheetViews>
  <sheetFormatPr defaultColWidth="9" defaultRowHeight="14.25" x14ac:dyDescent="0.15"/>
  <cols>
    <col min="1" max="1" width="30.75" style="139" bestFit="1" customWidth="1"/>
    <col min="2" max="2" width="6.75" style="139" bestFit="1" customWidth="1"/>
    <col min="3" max="5" width="15.625" style="139" customWidth="1"/>
    <col min="6" max="16384" width="9" style="139"/>
  </cols>
  <sheetData>
    <row r="1" spans="1:5" ht="22.5" customHeight="1" x14ac:dyDescent="0.15">
      <c r="A1" s="138" t="s">
        <v>64</v>
      </c>
      <c r="B1" s="304" t="s">
        <v>102</v>
      </c>
      <c r="C1" s="305"/>
      <c r="D1" s="305"/>
      <c r="E1" s="306"/>
    </row>
    <row r="2" spans="1:5" ht="22.5" customHeight="1" x14ac:dyDescent="0.15">
      <c r="A2" s="140" t="s">
        <v>65</v>
      </c>
      <c r="B2" s="307" t="s">
        <v>99</v>
      </c>
      <c r="C2" s="308"/>
      <c r="D2" s="308"/>
      <c r="E2" s="309"/>
    </row>
    <row r="3" spans="1:5" ht="22.5" customHeight="1" x14ac:dyDescent="0.15"/>
    <row r="4" spans="1:5" ht="22.5" customHeight="1" x14ac:dyDescent="0.15">
      <c r="A4" s="310" t="s">
        <v>12</v>
      </c>
      <c r="B4" s="311"/>
      <c r="C4" s="142">
        <v>11000</v>
      </c>
      <c r="D4" s="142">
        <v>5500</v>
      </c>
      <c r="E4" s="142"/>
    </row>
    <row r="5" spans="1:5" ht="22.5" customHeight="1" x14ac:dyDescent="0.15">
      <c r="A5" s="143"/>
      <c r="B5" s="144"/>
      <c r="C5" s="145"/>
      <c r="D5" s="145"/>
      <c r="E5" s="143"/>
    </row>
    <row r="6" spans="1:5" ht="22.5" customHeight="1" x14ac:dyDescent="0.15">
      <c r="A6" s="141" t="s">
        <v>27</v>
      </c>
      <c r="B6" s="141" t="s">
        <v>21</v>
      </c>
      <c r="C6" s="141" t="s">
        <v>11</v>
      </c>
      <c r="D6" s="141" t="s">
        <v>67</v>
      </c>
      <c r="E6" s="141" t="s">
        <v>66</v>
      </c>
    </row>
    <row r="7" spans="1:5" ht="22.5" customHeight="1" x14ac:dyDescent="0.15">
      <c r="A7" s="146" t="s">
        <v>103</v>
      </c>
      <c r="B7" s="147">
        <v>1</v>
      </c>
      <c r="C7" s="148">
        <v>8000</v>
      </c>
      <c r="D7" s="148">
        <v>5000</v>
      </c>
      <c r="E7" s="146"/>
    </row>
    <row r="8" spans="1:5" ht="22.5" customHeight="1" x14ac:dyDescent="0.15">
      <c r="A8" s="146" t="s">
        <v>104</v>
      </c>
      <c r="B8" s="147">
        <v>2</v>
      </c>
      <c r="C8" s="148">
        <v>5000</v>
      </c>
      <c r="D8" s="148"/>
      <c r="E8" s="146"/>
    </row>
    <row r="9" spans="1:5" ht="22.5" customHeight="1" x14ac:dyDescent="0.15">
      <c r="A9" s="146" t="s">
        <v>105</v>
      </c>
      <c r="B9" s="147">
        <v>3</v>
      </c>
      <c r="C9" s="148">
        <v>10000</v>
      </c>
      <c r="D9" s="148"/>
      <c r="E9" s="146"/>
    </row>
    <row r="10" spans="1:5" ht="22.5" customHeight="1" x14ac:dyDescent="0.15">
      <c r="A10" s="146" t="s">
        <v>106</v>
      </c>
      <c r="B10" s="147">
        <v>4</v>
      </c>
      <c r="C10" s="148">
        <v>10000</v>
      </c>
      <c r="D10" s="148"/>
      <c r="E10" s="146"/>
    </row>
    <row r="11" spans="1:5" ht="22.5" customHeight="1" x14ac:dyDescent="0.15">
      <c r="A11" s="146" t="s">
        <v>107</v>
      </c>
      <c r="B11" s="147">
        <v>5</v>
      </c>
      <c r="C11" s="148">
        <v>5000</v>
      </c>
      <c r="D11" s="148"/>
      <c r="E11" s="146"/>
    </row>
    <row r="12" spans="1:5" ht="22.5" customHeight="1" x14ac:dyDescent="0.15">
      <c r="A12" s="146" t="s">
        <v>108</v>
      </c>
      <c r="B12" s="147">
        <v>6</v>
      </c>
      <c r="C12" s="148">
        <v>10000</v>
      </c>
      <c r="D12" s="148"/>
      <c r="E12" s="146"/>
    </row>
    <row r="13" spans="1:5" ht="22.5" customHeight="1" x14ac:dyDescent="0.15">
      <c r="A13" s="146" t="s">
        <v>109</v>
      </c>
      <c r="B13" s="147">
        <v>7</v>
      </c>
      <c r="C13" s="148">
        <v>10000</v>
      </c>
      <c r="D13" s="148"/>
      <c r="E13" s="146"/>
    </row>
    <row r="14" spans="1:5" ht="22.5" customHeight="1" x14ac:dyDescent="0.15">
      <c r="A14" s="146" t="s">
        <v>110</v>
      </c>
      <c r="B14" s="147">
        <v>8</v>
      </c>
      <c r="C14" s="148">
        <v>5000</v>
      </c>
      <c r="D14" s="148"/>
      <c r="E14" s="146"/>
    </row>
    <row r="15" spans="1:5" ht="22.5" customHeight="1" x14ac:dyDescent="0.15">
      <c r="A15" s="146" t="s">
        <v>111</v>
      </c>
      <c r="B15" s="147">
        <v>9</v>
      </c>
      <c r="C15" s="148">
        <v>10000</v>
      </c>
      <c r="D15" s="148"/>
      <c r="E15" s="146"/>
    </row>
    <row r="16" spans="1:5" ht="22.5" customHeight="1" x14ac:dyDescent="0.15">
      <c r="A16" s="146" t="s">
        <v>112</v>
      </c>
      <c r="B16" s="147">
        <v>10</v>
      </c>
      <c r="C16" s="148">
        <v>5000</v>
      </c>
      <c r="D16" s="148">
        <v>5000</v>
      </c>
      <c r="E16" s="146"/>
    </row>
    <row r="17" spans="1:5" ht="22.5" customHeight="1" x14ac:dyDescent="0.15">
      <c r="A17" s="146" t="s">
        <v>100</v>
      </c>
      <c r="B17" s="147">
        <v>11</v>
      </c>
      <c r="C17" s="148">
        <v>6000</v>
      </c>
      <c r="D17" s="148">
        <v>5000</v>
      </c>
      <c r="E17" s="146"/>
    </row>
    <row r="18" spans="1:5" ht="22.5" customHeight="1" x14ac:dyDescent="0.15">
      <c r="A18" s="146" t="s">
        <v>113</v>
      </c>
      <c r="B18" s="147">
        <v>12</v>
      </c>
      <c r="C18" s="148">
        <v>7000</v>
      </c>
      <c r="D18" s="148">
        <v>5000</v>
      </c>
      <c r="E18" s="146"/>
    </row>
    <row r="19" spans="1:5" ht="22.5" customHeight="1" x14ac:dyDescent="0.15">
      <c r="A19" s="146" t="s">
        <v>114</v>
      </c>
      <c r="B19" s="147">
        <v>13</v>
      </c>
      <c r="C19" s="148">
        <v>7000</v>
      </c>
      <c r="D19" s="148">
        <v>5000</v>
      </c>
      <c r="E19" s="146"/>
    </row>
    <row r="20" spans="1:5" ht="22.5" customHeight="1" x14ac:dyDescent="0.15">
      <c r="A20" s="146" t="s">
        <v>115</v>
      </c>
      <c r="B20" s="147">
        <v>14</v>
      </c>
      <c r="C20" s="148">
        <v>8000</v>
      </c>
      <c r="D20" s="148">
        <v>5000</v>
      </c>
      <c r="E20" s="146"/>
    </row>
    <row r="21" spans="1:5" ht="22.5" customHeight="1" x14ac:dyDescent="0.15">
      <c r="A21" s="146" t="s">
        <v>116</v>
      </c>
      <c r="B21" s="147">
        <v>15</v>
      </c>
      <c r="C21" s="148">
        <v>8000</v>
      </c>
      <c r="D21" s="148">
        <v>5000</v>
      </c>
      <c r="E21" s="146"/>
    </row>
    <row r="22" spans="1:5" ht="22.5" customHeight="1" x14ac:dyDescent="0.15">
      <c r="A22" s="146" t="s">
        <v>104</v>
      </c>
      <c r="B22" s="147">
        <v>16</v>
      </c>
      <c r="C22" s="148">
        <v>5000</v>
      </c>
      <c r="D22" s="148"/>
      <c r="E22" s="146"/>
    </row>
    <row r="23" spans="1:5" ht="22.5" customHeight="1" x14ac:dyDescent="0.15">
      <c r="A23" s="146" t="s">
        <v>117</v>
      </c>
      <c r="B23" s="147">
        <v>17</v>
      </c>
      <c r="C23" s="148">
        <v>10000</v>
      </c>
      <c r="D23" s="148"/>
      <c r="E23" s="146"/>
    </row>
    <row r="24" spans="1:5" ht="22.5" customHeight="1" x14ac:dyDescent="0.15">
      <c r="A24" s="146" t="s">
        <v>118</v>
      </c>
      <c r="B24" s="147">
        <v>18</v>
      </c>
      <c r="C24" s="148">
        <v>10000</v>
      </c>
      <c r="D24" s="148"/>
      <c r="E24" s="146"/>
    </row>
    <row r="25" spans="1:5" ht="22.5" customHeight="1" x14ac:dyDescent="0.15">
      <c r="A25" s="146" t="s">
        <v>119</v>
      </c>
      <c r="B25" s="147">
        <v>19</v>
      </c>
      <c r="C25" s="148">
        <v>5000</v>
      </c>
      <c r="D25" s="148"/>
      <c r="E25" s="146"/>
    </row>
    <row r="26" spans="1:5" ht="21.75" customHeight="1" x14ac:dyDescent="0.15">
      <c r="A26" s="146" t="s">
        <v>120</v>
      </c>
      <c r="B26" s="147">
        <v>20</v>
      </c>
      <c r="C26" s="148">
        <v>10000</v>
      </c>
      <c r="D26" s="148"/>
      <c r="E26" s="146"/>
    </row>
    <row r="27" spans="1:5" ht="22.5" customHeight="1" x14ac:dyDescent="0.15">
      <c r="A27" s="146" t="s">
        <v>121</v>
      </c>
      <c r="B27" s="147">
        <v>21</v>
      </c>
      <c r="C27" s="148">
        <v>10000</v>
      </c>
      <c r="D27" s="148"/>
      <c r="E27" s="146"/>
    </row>
    <row r="28" spans="1:5" ht="22.5" customHeight="1" x14ac:dyDescent="0.15">
      <c r="A28" s="146" t="s">
        <v>122</v>
      </c>
      <c r="B28" s="147">
        <v>22</v>
      </c>
      <c r="C28" s="148">
        <v>5000</v>
      </c>
      <c r="D28" s="148"/>
      <c r="E28" s="146"/>
    </row>
    <row r="29" spans="1:5" ht="22.5" customHeight="1" x14ac:dyDescent="0.15">
      <c r="A29" s="146" t="s">
        <v>123</v>
      </c>
      <c r="B29" s="147">
        <v>23</v>
      </c>
      <c r="C29" s="148">
        <v>10000</v>
      </c>
      <c r="D29" s="148"/>
      <c r="E29" s="146"/>
    </row>
    <row r="30" spans="1:5" ht="22.5" customHeight="1" x14ac:dyDescent="0.15">
      <c r="A30" s="146" t="s">
        <v>124</v>
      </c>
      <c r="B30" s="147">
        <v>24</v>
      </c>
      <c r="C30" s="148">
        <v>5000</v>
      </c>
      <c r="D30" s="148">
        <v>5000</v>
      </c>
      <c r="E30" s="146"/>
    </row>
    <row r="31" spans="1:5" ht="22.5" customHeight="1" x14ac:dyDescent="0.15">
      <c r="A31" s="146" t="s">
        <v>101</v>
      </c>
      <c r="B31" s="147">
        <v>25</v>
      </c>
      <c r="C31" s="148">
        <v>6000</v>
      </c>
      <c r="D31" s="148">
        <v>5000</v>
      </c>
      <c r="E31" s="146"/>
    </row>
    <row r="32" spans="1:5" ht="22.5" customHeight="1" x14ac:dyDescent="0.15">
      <c r="A32" s="146" t="s">
        <v>125</v>
      </c>
      <c r="B32" s="147">
        <v>26</v>
      </c>
      <c r="C32" s="148">
        <v>7000</v>
      </c>
      <c r="D32" s="148">
        <v>5000</v>
      </c>
      <c r="E32" s="146"/>
    </row>
    <row r="33" spans="1:5" ht="22.5" customHeight="1" x14ac:dyDescent="0.15">
      <c r="A33" s="146" t="s">
        <v>126</v>
      </c>
      <c r="B33" s="147">
        <v>27</v>
      </c>
      <c r="C33" s="148">
        <v>7000</v>
      </c>
      <c r="D33" s="148">
        <v>5000</v>
      </c>
      <c r="E33" s="146"/>
    </row>
    <row r="34" spans="1:5" ht="22.5" customHeight="1" x14ac:dyDescent="0.15">
      <c r="A34" s="146" t="s">
        <v>127</v>
      </c>
      <c r="B34" s="147">
        <v>28</v>
      </c>
      <c r="C34" s="148">
        <v>8000</v>
      </c>
      <c r="D34" s="148">
        <v>5000</v>
      </c>
      <c r="E34" s="146"/>
    </row>
    <row r="35" spans="1:5" ht="22.5" customHeight="1" x14ac:dyDescent="0.15">
      <c r="A35" s="146"/>
      <c r="B35" s="147">
        <v>29</v>
      </c>
      <c r="C35" s="148"/>
      <c r="D35" s="148"/>
      <c r="E35" s="146"/>
    </row>
    <row r="36" spans="1:5" ht="22.5" customHeight="1" x14ac:dyDescent="0.15">
      <c r="A36" s="146"/>
      <c r="B36" s="147">
        <v>30</v>
      </c>
      <c r="C36" s="148"/>
      <c r="D36" s="148"/>
      <c r="E36" s="146"/>
    </row>
    <row r="37" spans="1:5" ht="22.5" customHeight="1" x14ac:dyDescent="0.15">
      <c r="A37" s="146"/>
      <c r="B37" s="147">
        <v>31</v>
      </c>
      <c r="C37" s="148"/>
      <c r="D37" s="148"/>
      <c r="E37" s="146"/>
    </row>
    <row r="38" spans="1:5" ht="22.5" customHeight="1" x14ac:dyDescent="0.15">
      <c r="A38" s="146"/>
      <c r="B38" s="147">
        <v>32</v>
      </c>
      <c r="C38" s="148"/>
      <c r="D38" s="148"/>
      <c r="E38" s="146"/>
    </row>
    <row r="39" spans="1:5" ht="22.5" customHeight="1" x14ac:dyDescent="0.15">
      <c r="A39" s="146"/>
      <c r="B39" s="147">
        <v>33</v>
      </c>
      <c r="C39" s="148"/>
      <c r="D39" s="148"/>
      <c r="E39" s="146"/>
    </row>
    <row r="40" spans="1:5" ht="22.5" customHeight="1" x14ac:dyDescent="0.15">
      <c r="A40" s="146"/>
      <c r="B40" s="147">
        <v>34</v>
      </c>
      <c r="C40" s="148"/>
      <c r="D40" s="148"/>
      <c r="E40" s="146"/>
    </row>
    <row r="41" spans="1:5" ht="22.5" customHeight="1" x14ac:dyDescent="0.15">
      <c r="A41" s="146"/>
      <c r="B41" s="147">
        <v>35</v>
      </c>
      <c r="C41" s="148"/>
      <c r="D41" s="148"/>
      <c r="E41" s="146"/>
    </row>
    <row r="42" spans="1:5" ht="22.5" customHeight="1" x14ac:dyDescent="0.15">
      <c r="A42" s="146"/>
      <c r="B42" s="147">
        <v>36</v>
      </c>
      <c r="C42" s="148"/>
      <c r="D42" s="148"/>
      <c r="E42" s="146"/>
    </row>
    <row r="43" spans="1:5" ht="22.5" customHeight="1" x14ac:dyDescent="0.15">
      <c r="A43" s="146"/>
      <c r="B43" s="147">
        <v>37</v>
      </c>
      <c r="C43" s="148"/>
      <c r="D43" s="148"/>
      <c r="E43" s="146"/>
    </row>
    <row r="44" spans="1:5" ht="22.5" customHeight="1" x14ac:dyDescent="0.15">
      <c r="A44" s="146"/>
      <c r="B44" s="147">
        <v>38</v>
      </c>
      <c r="C44" s="148"/>
      <c r="D44" s="148"/>
      <c r="E44" s="146"/>
    </row>
    <row r="45" spans="1:5" ht="22.5" customHeight="1" x14ac:dyDescent="0.15">
      <c r="A45" s="146"/>
      <c r="B45" s="147">
        <v>39</v>
      </c>
      <c r="C45" s="148"/>
      <c r="D45" s="148"/>
      <c r="E45" s="146"/>
    </row>
    <row r="46" spans="1:5" ht="22.5" customHeight="1" x14ac:dyDescent="0.15">
      <c r="A46" s="146"/>
      <c r="B46" s="147">
        <v>40</v>
      </c>
      <c r="C46" s="148"/>
      <c r="D46" s="148"/>
      <c r="E46" s="146"/>
    </row>
  </sheetData>
  <mergeCells count="3">
    <mergeCell ref="B1:E1"/>
    <mergeCell ref="B2:E2"/>
    <mergeCell ref="A4:B4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zoomScaleSheetLayoutView="100" workbookViewId="0">
      <pane ySplit="3" topLeftCell="A4" activePane="bottomLeft" state="frozen"/>
      <selection activeCell="A3" sqref="A3:A9"/>
      <selection pane="bottomLeft" activeCell="C11" sqref="C11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8" hidden="1" customWidth="1"/>
    <col min="7" max="7" width="10" style="18" customWidth="1"/>
    <col min="8" max="16384" width="9" style="2"/>
  </cols>
  <sheetData>
    <row r="1" spans="1:14" ht="22.5" customHeight="1" thickBot="1" x14ac:dyDescent="0.3">
      <c r="A1" s="315" t="str">
        <f>'基本情報（メール申込用）'!B1</f>
        <v>ナス・スプリングホースショー2023</v>
      </c>
      <c r="B1" s="316"/>
      <c r="C1" s="317"/>
      <c r="E1" s="318" t="s">
        <v>46</v>
      </c>
      <c r="F1" s="319"/>
      <c r="G1" s="320"/>
      <c r="I1" s="312" t="s">
        <v>30</v>
      </c>
      <c r="J1" s="313"/>
      <c r="K1" s="313"/>
      <c r="L1" s="313"/>
      <c r="M1" s="313"/>
      <c r="N1" s="314"/>
    </row>
    <row r="2" spans="1:14" ht="8.25" customHeight="1" thickBot="1" x14ac:dyDescent="0.3"/>
    <row r="3" spans="1:14" ht="24" customHeight="1" thickBot="1" x14ac:dyDescent="0.3">
      <c r="A3" s="37" t="s">
        <v>7</v>
      </c>
      <c r="B3" s="38" t="s">
        <v>13</v>
      </c>
      <c r="C3" s="39" t="s">
        <v>10</v>
      </c>
      <c r="D3" s="40" t="s">
        <v>2</v>
      </c>
      <c r="E3" s="40" t="s">
        <v>5</v>
      </c>
      <c r="F3" s="41" t="s">
        <v>7</v>
      </c>
      <c r="G3" s="42" t="s">
        <v>19</v>
      </c>
    </row>
    <row r="4" spans="1:14" ht="24" customHeight="1" thickBot="1" x14ac:dyDescent="0.3">
      <c r="A4" s="208">
        <v>123456</v>
      </c>
      <c r="B4" s="209" t="s">
        <v>83</v>
      </c>
      <c r="C4" s="209" t="s">
        <v>84</v>
      </c>
      <c r="D4" s="210" t="s">
        <v>52</v>
      </c>
      <c r="E4" s="210">
        <v>20</v>
      </c>
      <c r="F4" s="211">
        <f>IF(A4=0,"",A4)</f>
        <v>123456</v>
      </c>
      <c r="G4" s="212" t="s">
        <v>53</v>
      </c>
      <c r="H4" s="129" t="s">
        <v>56</v>
      </c>
    </row>
    <row r="5" spans="1:14" ht="24" customHeight="1" x14ac:dyDescent="0.25">
      <c r="A5" s="31"/>
      <c r="B5" s="32"/>
      <c r="C5" s="32"/>
      <c r="D5" s="33"/>
      <c r="E5" s="33"/>
      <c r="F5" s="130" t="str">
        <f t="shared" ref="F5:F54" si="0">IF(A5=0,"",A5)</f>
        <v/>
      </c>
      <c r="G5" s="96"/>
    </row>
    <row r="6" spans="1:14" ht="24" customHeight="1" x14ac:dyDescent="0.25">
      <c r="A6" s="31"/>
      <c r="B6" s="32"/>
      <c r="C6" s="32"/>
      <c r="D6" s="33"/>
      <c r="E6" s="33"/>
      <c r="F6" s="130" t="str">
        <f t="shared" si="0"/>
        <v/>
      </c>
      <c r="G6" s="96"/>
    </row>
    <row r="7" spans="1:14" ht="24" customHeight="1" x14ac:dyDescent="0.25">
      <c r="A7" s="31"/>
      <c r="B7" s="32"/>
      <c r="C7" s="32"/>
      <c r="D7" s="33"/>
      <c r="E7" s="33"/>
      <c r="F7" s="130" t="str">
        <f t="shared" si="0"/>
        <v/>
      </c>
      <c r="G7" s="96" t="str">
        <f t="shared" ref="G7:G54" si="1">IF(A7=0,"","選択してください")</f>
        <v/>
      </c>
    </row>
    <row r="8" spans="1:14" ht="24" customHeight="1" x14ac:dyDescent="0.25">
      <c r="A8" s="31"/>
      <c r="B8" s="32"/>
      <c r="C8" s="32"/>
      <c r="D8" s="33"/>
      <c r="E8" s="33"/>
      <c r="F8" s="130" t="str">
        <f t="shared" si="0"/>
        <v/>
      </c>
      <c r="G8" s="96" t="str">
        <f t="shared" si="1"/>
        <v/>
      </c>
    </row>
    <row r="9" spans="1:14" ht="24" customHeight="1" x14ac:dyDescent="0.25">
      <c r="A9" s="31"/>
      <c r="B9" s="32"/>
      <c r="C9" s="32"/>
      <c r="D9" s="33"/>
      <c r="E9" s="33"/>
      <c r="F9" s="130" t="str">
        <f t="shared" si="0"/>
        <v/>
      </c>
      <c r="G9" s="96" t="str">
        <f t="shared" si="1"/>
        <v/>
      </c>
    </row>
    <row r="10" spans="1:14" ht="24" customHeight="1" x14ac:dyDescent="0.25">
      <c r="A10" s="31"/>
      <c r="B10" s="32"/>
      <c r="C10" s="32"/>
      <c r="D10" s="33"/>
      <c r="E10" s="33"/>
      <c r="F10" s="130" t="str">
        <f t="shared" si="0"/>
        <v/>
      </c>
      <c r="G10" s="96" t="str">
        <f t="shared" ref="G10" si="2">IF(A10=0,"","選択してください")</f>
        <v/>
      </c>
    </row>
    <row r="11" spans="1:14" ht="24" customHeight="1" x14ac:dyDescent="0.25">
      <c r="A11" s="31"/>
      <c r="B11" s="32"/>
      <c r="C11" s="32"/>
      <c r="D11" s="33"/>
      <c r="E11" s="33"/>
      <c r="F11" s="130" t="str">
        <f t="shared" si="0"/>
        <v/>
      </c>
      <c r="G11" s="96" t="str">
        <f t="shared" si="1"/>
        <v/>
      </c>
    </row>
    <row r="12" spans="1:14" ht="24" customHeight="1" x14ac:dyDescent="0.25">
      <c r="A12" s="31"/>
      <c r="B12" s="32"/>
      <c r="C12" s="32"/>
      <c r="D12" s="33"/>
      <c r="E12" s="33"/>
      <c r="F12" s="130" t="str">
        <f t="shared" si="0"/>
        <v/>
      </c>
      <c r="G12" s="96" t="str">
        <f t="shared" si="1"/>
        <v/>
      </c>
    </row>
    <row r="13" spans="1:14" ht="24" customHeight="1" x14ac:dyDescent="0.25">
      <c r="A13" s="31"/>
      <c r="B13" s="32"/>
      <c r="C13" s="32"/>
      <c r="D13" s="33"/>
      <c r="E13" s="33"/>
      <c r="F13" s="130" t="str">
        <f t="shared" si="0"/>
        <v/>
      </c>
      <c r="G13" s="96" t="str">
        <f t="shared" si="1"/>
        <v/>
      </c>
    </row>
    <row r="14" spans="1:14" ht="24" customHeight="1" thickBot="1" x14ac:dyDescent="0.3">
      <c r="A14" s="49"/>
      <c r="B14" s="50"/>
      <c r="C14" s="50"/>
      <c r="D14" s="51"/>
      <c r="E14" s="51"/>
      <c r="F14" s="131" t="str">
        <f t="shared" si="0"/>
        <v/>
      </c>
      <c r="G14" s="97" t="str">
        <f t="shared" si="1"/>
        <v/>
      </c>
    </row>
    <row r="15" spans="1:14" ht="24" customHeight="1" x14ac:dyDescent="0.25">
      <c r="A15" s="52"/>
      <c r="B15" s="53"/>
      <c r="C15" s="53"/>
      <c r="D15" s="54"/>
      <c r="E15" s="54"/>
      <c r="F15" s="132" t="str">
        <f t="shared" si="0"/>
        <v/>
      </c>
      <c r="G15" s="98" t="str">
        <f t="shared" si="1"/>
        <v/>
      </c>
    </row>
    <row r="16" spans="1:14" ht="24" customHeight="1" x14ac:dyDescent="0.25">
      <c r="A16" s="31"/>
      <c r="B16" s="32"/>
      <c r="C16" s="32"/>
      <c r="D16" s="33"/>
      <c r="E16" s="33"/>
      <c r="F16" s="130" t="str">
        <f t="shared" si="0"/>
        <v/>
      </c>
      <c r="G16" s="96" t="str">
        <f t="shared" si="1"/>
        <v/>
      </c>
    </row>
    <row r="17" spans="1:7" ht="24" customHeight="1" x14ac:dyDescent="0.25">
      <c r="A17" s="31"/>
      <c r="B17" s="32"/>
      <c r="C17" s="32"/>
      <c r="D17" s="33"/>
      <c r="E17" s="33"/>
      <c r="F17" s="130" t="str">
        <f t="shared" si="0"/>
        <v/>
      </c>
      <c r="G17" s="96" t="str">
        <f t="shared" si="1"/>
        <v/>
      </c>
    </row>
    <row r="18" spans="1:7" ht="24" customHeight="1" x14ac:dyDescent="0.25">
      <c r="A18" s="31"/>
      <c r="B18" s="32"/>
      <c r="C18" s="32"/>
      <c r="D18" s="33"/>
      <c r="E18" s="33"/>
      <c r="F18" s="130" t="str">
        <f t="shared" si="0"/>
        <v/>
      </c>
      <c r="G18" s="96" t="str">
        <f t="shared" si="1"/>
        <v/>
      </c>
    </row>
    <row r="19" spans="1:7" ht="24" customHeight="1" x14ac:dyDescent="0.25">
      <c r="A19" s="31"/>
      <c r="B19" s="32"/>
      <c r="C19" s="32"/>
      <c r="D19" s="33"/>
      <c r="E19" s="33"/>
      <c r="F19" s="130" t="str">
        <f t="shared" si="0"/>
        <v/>
      </c>
      <c r="G19" s="96" t="str">
        <f t="shared" si="1"/>
        <v/>
      </c>
    </row>
    <row r="20" spans="1:7" ht="24" customHeight="1" x14ac:dyDescent="0.25">
      <c r="A20" s="31"/>
      <c r="B20" s="32"/>
      <c r="C20" s="32"/>
      <c r="D20" s="33"/>
      <c r="E20" s="33"/>
      <c r="F20" s="130" t="str">
        <f t="shared" si="0"/>
        <v/>
      </c>
      <c r="G20" s="96" t="str">
        <f t="shared" si="1"/>
        <v/>
      </c>
    </row>
    <row r="21" spans="1:7" ht="24" customHeight="1" x14ac:dyDescent="0.25">
      <c r="A21" s="31"/>
      <c r="B21" s="32"/>
      <c r="C21" s="32"/>
      <c r="D21" s="33"/>
      <c r="E21" s="33"/>
      <c r="F21" s="130" t="str">
        <f t="shared" si="0"/>
        <v/>
      </c>
      <c r="G21" s="96" t="str">
        <f t="shared" si="1"/>
        <v/>
      </c>
    </row>
    <row r="22" spans="1:7" ht="24" customHeight="1" x14ac:dyDescent="0.25">
      <c r="A22" s="31"/>
      <c r="B22" s="32"/>
      <c r="C22" s="32"/>
      <c r="D22" s="33"/>
      <c r="E22" s="33"/>
      <c r="F22" s="130" t="str">
        <f t="shared" si="0"/>
        <v/>
      </c>
      <c r="G22" s="96" t="str">
        <f t="shared" si="1"/>
        <v/>
      </c>
    </row>
    <row r="23" spans="1:7" ht="24" customHeight="1" x14ac:dyDescent="0.25">
      <c r="A23" s="31"/>
      <c r="B23" s="32"/>
      <c r="C23" s="32"/>
      <c r="D23" s="33"/>
      <c r="E23" s="33"/>
      <c r="F23" s="130" t="str">
        <f t="shared" si="0"/>
        <v/>
      </c>
      <c r="G23" s="96" t="str">
        <f t="shared" si="1"/>
        <v/>
      </c>
    </row>
    <row r="24" spans="1:7" ht="24" customHeight="1" thickBot="1" x14ac:dyDescent="0.3">
      <c r="A24" s="55"/>
      <c r="B24" s="56"/>
      <c r="C24" s="56"/>
      <c r="D24" s="57"/>
      <c r="E24" s="57"/>
      <c r="F24" s="133" t="str">
        <f t="shared" si="0"/>
        <v/>
      </c>
      <c r="G24" s="99" t="str">
        <f t="shared" si="1"/>
        <v/>
      </c>
    </row>
    <row r="25" spans="1:7" ht="24" customHeight="1" x14ac:dyDescent="0.25">
      <c r="A25" s="52"/>
      <c r="B25" s="53"/>
      <c r="C25" s="53"/>
      <c r="D25" s="54"/>
      <c r="E25" s="54"/>
      <c r="F25" s="132" t="str">
        <f t="shared" si="0"/>
        <v/>
      </c>
      <c r="G25" s="98" t="str">
        <f t="shared" ref="G25:G33" si="3">IF(A25=0,"","選択してください")</f>
        <v/>
      </c>
    </row>
    <row r="26" spans="1:7" ht="24" customHeight="1" x14ac:dyDescent="0.25">
      <c r="A26" s="31"/>
      <c r="B26" s="32"/>
      <c r="C26" s="32"/>
      <c r="D26" s="33"/>
      <c r="E26" s="33"/>
      <c r="F26" s="130" t="str">
        <f t="shared" si="0"/>
        <v/>
      </c>
      <c r="G26" s="96" t="str">
        <f t="shared" si="3"/>
        <v/>
      </c>
    </row>
    <row r="27" spans="1:7" ht="24" customHeight="1" x14ac:dyDescent="0.25">
      <c r="A27" s="31"/>
      <c r="B27" s="32"/>
      <c r="C27" s="32"/>
      <c r="D27" s="33"/>
      <c r="E27" s="33"/>
      <c r="F27" s="130" t="str">
        <f t="shared" si="0"/>
        <v/>
      </c>
      <c r="G27" s="96" t="str">
        <f t="shared" si="3"/>
        <v/>
      </c>
    </row>
    <row r="28" spans="1:7" ht="24" customHeight="1" x14ac:dyDescent="0.25">
      <c r="A28" s="31"/>
      <c r="B28" s="32"/>
      <c r="C28" s="32"/>
      <c r="D28" s="33"/>
      <c r="E28" s="33"/>
      <c r="F28" s="130" t="str">
        <f t="shared" si="0"/>
        <v/>
      </c>
      <c r="G28" s="96" t="str">
        <f t="shared" si="3"/>
        <v/>
      </c>
    </row>
    <row r="29" spans="1:7" ht="24" customHeight="1" x14ac:dyDescent="0.25">
      <c r="A29" s="31"/>
      <c r="B29" s="32"/>
      <c r="C29" s="32"/>
      <c r="D29" s="33"/>
      <c r="E29" s="33"/>
      <c r="F29" s="130" t="str">
        <f t="shared" si="0"/>
        <v/>
      </c>
      <c r="G29" s="96" t="str">
        <f t="shared" si="3"/>
        <v/>
      </c>
    </row>
    <row r="30" spans="1:7" ht="24" customHeight="1" x14ac:dyDescent="0.25">
      <c r="A30" s="31"/>
      <c r="B30" s="32"/>
      <c r="C30" s="32"/>
      <c r="D30" s="33"/>
      <c r="E30" s="33"/>
      <c r="F30" s="130" t="str">
        <f t="shared" si="0"/>
        <v/>
      </c>
      <c r="G30" s="96" t="str">
        <f t="shared" si="3"/>
        <v/>
      </c>
    </row>
    <row r="31" spans="1:7" ht="24" customHeight="1" x14ac:dyDescent="0.25">
      <c r="A31" s="31"/>
      <c r="B31" s="32"/>
      <c r="C31" s="32"/>
      <c r="D31" s="33"/>
      <c r="E31" s="33"/>
      <c r="F31" s="130" t="str">
        <f t="shared" si="0"/>
        <v/>
      </c>
      <c r="G31" s="96" t="str">
        <f t="shared" si="3"/>
        <v/>
      </c>
    </row>
    <row r="32" spans="1:7" ht="24" customHeight="1" x14ac:dyDescent="0.25">
      <c r="A32" s="31"/>
      <c r="B32" s="32"/>
      <c r="C32" s="32"/>
      <c r="D32" s="33"/>
      <c r="E32" s="33"/>
      <c r="F32" s="130" t="str">
        <f t="shared" si="0"/>
        <v/>
      </c>
      <c r="G32" s="96" t="str">
        <f t="shared" si="3"/>
        <v/>
      </c>
    </row>
    <row r="33" spans="1:7" ht="24" customHeight="1" x14ac:dyDescent="0.25">
      <c r="A33" s="31"/>
      <c r="B33" s="32"/>
      <c r="C33" s="32"/>
      <c r="D33" s="33"/>
      <c r="E33" s="33"/>
      <c r="F33" s="130" t="str">
        <f t="shared" si="0"/>
        <v/>
      </c>
      <c r="G33" s="96" t="str">
        <f t="shared" si="3"/>
        <v/>
      </c>
    </row>
    <row r="34" spans="1:7" ht="24" customHeight="1" thickBot="1" x14ac:dyDescent="0.3">
      <c r="A34" s="55"/>
      <c r="B34" s="56"/>
      <c r="C34" s="56"/>
      <c r="D34" s="57"/>
      <c r="E34" s="57"/>
      <c r="F34" s="133" t="str">
        <f t="shared" si="0"/>
        <v/>
      </c>
      <c r="G34" s="99"/>
    </row>
    <row r="35" spans="1:7" ht="24" customHeight="1" x14ac:dyDescent="0.25">
      <c r="A35" s="52"/>
      <c r="B35" s="53"/>
      <c r="C35" s="53"/>
      <c r="D35" s="54"/>
      <c r="E35" s="54"/>
      <c r="F35" s="132" t="str">
        <f t="shared" si="0"/>
        <v/>
      </c>
      <c r="G35" s="98"/>
    </row>
    <row r="36" spans="1:7" ht="24" customHeight="1" x14ac:dyDescent="0.25">
      <c r="A36" s="31"/>
      <c r="B36" s="32"/>
      <c r="C36" s="32"/>
      <c r="D36" s="33"/>
      <c r="E36" s="33"/>
      <c r="F36" s="130" t="str">
        <f t="shared" si="0"/>
        <v/>
      </c>
      <c r="G36" s="96" t="str">
        <f t="shared" si="1"/>
        <v/>
      </c>
    </row>
    <row r="37" spans="1:7" ht="24" customHeight="1" x14ac:dyDescent="0.25">
      <c r="A37" s="31"/>
      <c r="B37" s="32"/>
      <c r="C37" s="32"/>
      <c r="D37" s="33"/>
      <c r="E37" s="33"/>
      <c r="F37" s="130" t="str">
        <f t="shared" si="0"/>
        <v/>
      </c>
      <c r="G37" s="96" t="str">
        <f t="shared" si="1"/>
        <v/>
      </c>
    </row>
    <row r="38" spans="1:7" ht="24" customHeight="1" x14ac:dyDescent="0.25">
      <c r="A38" s="31"/>
      <c r="B38" s="32"/>
      <c r="C38" s="32"/>
      <c r="D38" s="33"/>
      <c r="E38" s="33"/>
      <c r="F38" s="130" t="str">
        <f t="shared" si="0"/>
        <v/>
      </c>
      <c r="G38" s="96" t="str">
        <f t="shared" si="1"/>
        <v/>
      </c>
    </row>
    <row r="39" spans="1:7" ht="24" customHeight="1" x14ac:dyDescent="0.25">
      <c r="A39" s="31"/>
      <c r="B39" s="32"/>
      <c r="C39" s="32"/>
      <c r="D39" s="33"/>
      <c r="E39" s="33"/>
      <c r="F39" s="130" t="str">
        <f t="shared" si="0"/>
        <v/>
      </c>
      <c r="G39" s="96" t="str">
        <f t="shared" si="1"/>
        <v/>
      </c>
    </row>
    <row r="40" spans="1:7" ht="24" customHeight="1" x14ac:dyDescent="0.25">
      <c r="A40" s="31"/>
      <c r="B40" s="32"/>
      <c r="C40" s="32"/>
      <c r="D40" s="33"/>
      <c r="E40" s="33"/>
      <c r="F40" s="130" t="str">
        <f t="shared" si="0"/>
        <v/>
      </c>
      <c r="G40" s="96" t="str">
        <f t="shared" si="1"/>
        <v/>
      </c>
    </row>
    <row r="41" spans="1:7" ht="24" customHeight="1" x14ac:dyDescent="0.25">
      <c r="A41" s="31"/>
      <c r="B41" s="32"/>
      <c r="C41" s="32"/>
      <c r="D41" s="33"/>
      <c r="E41" s="33"/>
      <c r="F41" s="130" t="str">
        <f t="shared" si="0"/>
        <v/>
      </c>
      <c r="G41" s="96" t="str">
        <f t="shared" si="1"/>
        <v/>
      </c>
    </row>
    <row r="42" spans="1:7" ht="24" customHeight="1" x14ac:dyDescent="0.25">
      <c r="A42" s="31"/>
      <c r="B42" s="32"/>
      <c r="C42" s="32"/>
      <c r="D42" s="33"/>
      <c r="E42" s="33"/>
      <c r="F42" s="130" t="str">
        <f t="shared" si="0"/>
        <v/>
      </c>
      <c r="G42" s="96" t="str">
        <f t="shared" si="1"/>
        <v/>
      </c>
    </row>
    <row r="43" spans="1:7" ht="24" customHeight="1" x14ac:dyDescent="0.25">
      <c r="A43" s="31"/>
      <c r="B43" s="32"/>
      <c r="C43" s="32"/>
      <c r="D43" s="33"/>
      <c r="E43" s="33"/>
      <c r="F43" s="130" t="str">
        <f t="shared" si="0"/>
        <v/>
      </c>
      <c r="G43" s="96" t="str">
        <f t="shared" si="1"/>
        <v/>
      </c>
    </row>
    <row r="44" spans="1:7" ht="24" customHeight="1" thickBot="1" x14ac:dyDescent="0.3">
      <c r="A44" s="55"/>
      <c r="B44" s="56"/>
      <c r="C44" s="56"/>
      <c r="D44" s="57"/>
      <c r="E44" s="57"/>
      <c r="F44" s="133" t="str">
        <f t="shared" si="0"/>
        <v/>
      </c>
      <c r="G44" s="99" t="str">
        <f t="shared" si="1"/>
        <v/>
      </c>
    </row>
    <row r="45" spans="1:7" ht="24" customHeight="1" x14ac:dyDescent="0.25">
      <c r="A45" s="31"/>
      <c r="B45" s="32"/>
      <c r="C45" s="32"/>
      <c r="D45" s="33"/>
      <c r="E45" s="33"/>
      <c r="F45" s="130" t="str">
        <f t="shared" si="0"/>
        <v/>
      </c>
      <c r="G45" s="96" t="str">
        <f t="shared" si="1"/>
        <v/>
      </c>
    </row>
    <row r="46" spans="1:7" ht="24" customHeight="1" x14ac:dyDescent="0.25">
      <c r="A46" s="31"/>
      <c r="B46" s="32"/>
      <c r="C46" s="32"/>
      <c r="D46" s="33"/>
      <c r="E46" s="33"/>
      <c r="F46" s="130" t="str">
        <f t="shared" si="0"/>
        <v/>
      </c>
      <c r="G46" s="96" t="str">
        <f t="shared" si="1"/>
        <v/>
      </c>
    </row>
    <row r="47" spans="1:7" ht="24" customHeight="1" x14ac:dyDescent="0.25">
      <c r="A47" s="31"/>
      <c r="B47" s="32"/>
      <c r="C47" s="32"/>
      <c r="D47" s="33"/>
      <c r="E47" s="33"/>
      <c r="F47" s="130" t="str">
        <f t="shared" si="0"/>
        <v/>
      </c>
      <c r="G47" s="96" t="str">
        <f t="shared" si="1"/>
        <v/>
      </c>
    </row>
    <row r="48" spans="1:7" ht="24" customHeight="1" x14ac:dyDescent="0.25">
      <c r="A48" s="31"/>
      <c r="B48" s="32"/>
      <c r="C48" s="32"/>
      <c r="D48" s="33"/>
      <c r="E48" s="33"/>
      <c r="F48" s="130" t="str">
        <f t="shared" si="0"/>
        <v/>
      </c>
      <c r="G48" s="96" t="str">
        <f t="shared" si="1"/>
        <v/>
      </c>
    </row>
    <row r="49" spans="1:7" ht="24" customHeight="1" x14ac:dyDescent="0.25">
      <c r="A49" s="31"/>
      <c r="B49" s="32"/>
      <c r="C49" s="32"/>
      <c r="D49" s="33"/>
      <c r="E49" s="33"/>
      <c r="F49" s="130" t="str">
        <f t="shared" si="0"/>
        <v/>
      </c>
      <c r="G49" s="96" t="str">
        <f t="shared" si="1"/>
        <v/>
      </c>
    </row>
    <row r="50" spans="1:7" ht="24" customHeight="1" x14ac:dyDescent="0.25">
      <c r="A50" s="31"/>
      <c r="B50" s="32"/>
      <c r="C50" s="32"/>
      <c r="D50" s="33"/>
      <c r="E50" s="33"/>
      <c r="F50" s="130" t="str">
        <f t="shared" si="0"/>
        <v/>
      </c>
      <c r="G50" s="96" t="str">
        <f t="shared" si="1"/>
        <v/>
      </c>
    </row>
    <row r="51" spans="1:7" ht="24" customHeight="1" x14ac:dyDescent="0.25">
      <c r="A51" s="31"/>
      <c r="B51" s="32"/>
      <c r="C51" s="32"/>
      <c r="D51" s="33"/>
      <c r="E51" s="33"/>
      <c r="F51" s="130" t="str">
        <f t="shared" si="0"/>
        <v/>
      </c>
      <c r="G51" s="96" t="str">
        <f t="shared" si="1"/>
        <v/>
      </c>
    </row>
    <row r="52" spans="1:7" ht="24" customHeight="1" x14ac:dyDescent="0.25">
      <c r="A52" s="31"/>
      <c r="B52" s="32"/>
      <c r="C52" s="32"/>
      <c r="D52" s="33"/>
      <c r="E52" s="33"/>
      <c r="F52" s="130" t="str">
        <f t="shared" si="0"/>
        <v/>
      </c>
      <c r="G52" s="96" t="str">
        <f t="shared" si="1"/>
        <v/>
      </c>
    </row>
    <row r="53" spans="1:7" ht="24" customHeight="1" x14ac:dyDescent="0.25">
      <c r="A53" s="31"/>
      <c r="B53" s="32"/>
      <c r="C53" s="32"/>
      <c r="D53" s="33"/>
      <c r="E53" s="33"/>
      <c r="F53" s="130" t="str">
        <f t="shared" si="0"/>
        <v/>
      </c>
      <c r="G53" s="96" t="str">
        <f t="shared" si="1"/>
        <v/>
      </c>
    </row>
    <row r="54" spans="1:7" ht="24" customHeight="1" thickBot="1" x14ac:dyDescent="0.3">
      <c r="A54" s="34"/>
      <c r="B54" s="35"/>
      <c r="C54" s="35"/>
      <c r="D54" s="36"/>
      <c r="E54" s="36"/>
      <c r="F54" s="133" t="str">
        <f t="shared" si="0"/>
        <v/>
      </c>
      <c r="G54" s="99" t="str">
        <f t="shared" si="1"/>
        <v/>
      </c>
    </row>
    <row r="55" spans="1:7" x14ac:dyDescent="0.25">
      <c r="A55" s="3"/>
      <c r="B55" s="3"/>
      <c r="C55" s="3"/>
      <c r="D55" s="3"/>
      <c r="E55" s="3"/>
      <c r="F55" s="19"/>
      <c r="G55" s="19"/>
    </row>
    <row r="56" spans="1:7" x14ac:dyDescent="0.25">
      <c r="A56" s="3"/>
      <c r="B56" s="3"/>
      <c r="C56" s="3"/>
      <c r="D56" s="3"/>
      <c r="E56" s="3"/>
      <c r="F56" s="19"/>
      <c r="G56" s="19"/>
    </row>
    <row r="57" spans="1:7" x14ac:dyDescent="0.25">
      <c r="A57" s="3"/>
      <c r="B57" s="3"/>
      <c r="C57" s="3"/>
      <c r="D57" s="3"/>
      <c r="E57" s="3"/>
      <c r="F57" s="19"/>
      <c r="G57" s="19"/>
    </row>
    <row r="58" spans="1:7" x14ac:dyDescent="0.25">
      <c r="A58" s="3"/>
      <c r="B58" s="3"/>
      <c r="C58" s="3"/>
      <c r="D58" s="3"/>
      <c r="E58" s="3"/>
      <c r="F58" s="19"/>
      <c r="G58" s="19"/>
    </row>
    <row r="59" spans="1:7" x14ac:dyDescent="0.25">
      <c r="A59" s="3"/>
      <c r="B59" s="3"/>
      <c r="C59" s="3"/>
      <c r="D59" s="3"/>
      <c r="E59" s="3"/>
      <c r="F59" s="19"/>
      <c r="G59" s="19"/>
    </row>
    <row r="60" spans="1:7" x14ac:dyDescent="0.25">
      <c r="A60" s="3"/>
      <c r="B60" s="3"/>
      <c r="C60" s="3"/>
      <c r="D60" s="3"/>
      <c r="E60" s="3"/>
      <c r="F60" s="19"/>
      <c r="G60" s="19"/>
    </row>
    <row r="61" spans="1:7" x14ac:dyDescent="0.25">
      <c r="A61" s="3"/>
      <c r="B61" s="3"/>
      <c r="C61" s="3"/>
      <c r="D61" s="3"/>
      <c r="E61" s="3"/>
      <c r="F61" s="19"/>
      <c r="G61" s="19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4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A3" sqref="A3:A9"/>
      <selection pane="bottomLeft" activeCell="A6" sqref="A6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8" hidden="1" customWidth="1"/>
    <col min="4" max="5" width="7.5" style="2" customWidth="1"/>
    <col min="6" max="6" width="10" style="2" customWidth="1"/>
    <col min="7" max="8" width="12.5" style="2" customWidth="1"/>
    <col min="9" max="9" width="18.75" style="2" bestFit="1" customWidth="1"/>
    <col min="10" max="14" width="10" style="2" customWidth="1"/>
    <col min="15" max="15" width="31.25" style="2" bestFit="1" customWidth="1"/>
    <col min="16" max="16" width="28.875" style="2" customWidth="1"/>
    <col min="17" max="18" width="11.25" style="2" hidden="1" customWidth="1"/>
    <col min="19" max="19" width="11.125" style="2" hidden="1" customWidth="1"/>
    <col min="20" max="20" width="31.25" style="2" hidden="1" customWidth="1"/>
    <col min="21" max="16384" width="9" style="2"/>
  </cols>
  <sheetData>
    <row r="1" spans="1:21" ht="22.5" customHeight="1" thickBot="1" x14ac:dyDescent="0.3">
      <c r="A1" s="315" t="str">
        <f>'基本情報（メール申込用）'!B1</f>
        <v>ナス・スプリングホースショー2023</v>
      </c>
      <c r="B1" s="316"/>
      <c r="C1" s="316"/>
      <c r="D1" s="316"/>
      <c r="E1" s="316"/>
      <c r="F1" s="317"/>
      <c r="K1" s="321" t="s">
        <v>47</v>
      </c>
      <c r="L1" s="322"/>
      <c r="M1" s="322"/>
      <c r="N1" s="323"/>
    </row>
    <row r="2" spans="1:21" ht="9" customHeight="1" thickBot="1" x14ac:dyDescent="0.3"/>
    <row r="3" spans="1:21" s="20" customFormat="1" ht="13.5" customHeight="1" thickBot="1" x14ac:dyDescent="0.25">
      <c r="A3" s="324" t="s">
        <v>7</v>
      </c>
      <c r="B3" s="329" t="s">
        <v>28</v>
      </c>
      <c r="C3" s="327" t="s">
        <v>7</v>
      </c>
      <c r="D3" s="325" t="s">
        <v>2</v>
      </c>
      <c r="E3" s="325" t="s">
        <v>5</v>
      </c>
      <c r="F3" s="325" t="s">
        <v>1</v>
      </c>
      <c r="G3" s="325" t="s">
        <v>3</v>
      </c>
      <c r="H3" s="325" t="s">
        <v>0</v>
      </c>
      <c r="I3" s="325" t="s">
        <v>4</v>
      </c>
      <c r="J3" s="335" t="s">
        <v>20</v>
      </c>
      <c r="K3" s="337" t="s">
        <v>18</v>
      </c>
      <c r="L3" s="338"/>
      <c r="M3" s="338"/>
      <c r="N3" s="334"/>
      <c r="O3" s="331" t="s">
        <v>29</v>
      </c>
      <c r="P3" s="341" t="s">
        <v>76</v>
      </c>
      <c r="Q3" s="339" t="s">
        <v>73</v>
      </c>
      <c r="R3" s="340"/>
      <c r="S3" s="333" t="s">
        <v>39</v>
      </c>
      <c r="T3" s="334"/>
    </row>
    <row r="4" spans="1:21" s="20" customFormat="1" ht="13.5" customHeight="1" thickBot="1" x14ac:dyDescent="0.25">
      <c r="A4" s="324"/>
      <c r="B4" s="330"/>
      <c r="C4" s="328"/>
      <c r="D4" s="326"/>
      <c r="E4" s="326"/>
      <c r="F4" s="326"/>
      <c r="G4" s="326"/>
      <c r="H4" s="326"/>
      <c r="I4" s="326"/>
      <c r="J4" s="336"/>
      <c r="K4" s="43" t="s">
        <v>81</v>
      </c>
      <c r="L4" s="218" t="s">
        <v>87</v>
      </c>
      <c r="M4" s="218" t="s">
        <v>88</v>
      </c>
      <c r="N4" s="44" t="s">
        <v>89</v>
      </c>
      <c r="O4" s="332"/>
      <c r="P4" s="342"/>
      <c r="Q4" s="174" t="s">
        <v>74</v>
      </c>
      <c r="R4" s="175" t="s">
        <v>75</v>
      </c>
      <c r="S4" s="70" t="s">
        <v>38</v>
      </c>
      <c r="T4" s="76" t="s">
        <v>63</v>
      </c>
    </row>
    <row r="5" spans="1:21" ht="24" customHeight="1" thickBot="1" x14ac:dyDescent="0.3">
      <c r="A5" s="200">
        <v>12345</v>
      </c>
      <c r="B5" s="201" t="s">
        <v>85</v>
      </c>
      <c r="C5" s="202">
        <f>IF($A5=0,"",$A5)</f>
        <v>12345</v>
      </c>
      <c r="D5" s="202" t="s">
        <v>54</v>
      </c>
      <c r="E5" s="202">
        <v>10</v>
      </c>
      <c r="F5" s="202" t="s">
        <v>57</v>
      </c>
      <c r="G5" s="202" t="s">
        <v>58</v>
      </c>
      <c r="H5" s="202" t="s">
        <v>59</v>
      </c>
      <c r="I5" s="203" t="s">
        <v>83</v>
      </c>
      <c r="J5" s="204" t="s">
        <v>55</v>
      </c>
      <c r="K5" s="205">
        <v>43922</v>
      </c>
      <c r="L5" s="219">
        <v>43952</v>
      </c>
      <c r="M5" s="219">
        <v>44317</v>
      </c>
      <c r="N5" s="206">
        <v>44501</v>
      </c>
      <c r="O5" s="207" t="s">
        <v>86</v>
      </c>
      <c r="P5" s="207" t="s">
        <v>77</v>
      </c>
      <c r="Q5" s="126" t="s">
        <v>78</v>
      </c>
      <c r="R5" s="128" t="s">
        <v>79</v>
      </c>
      <c r="S5" s="127" t="s">
        <v>60</v>
      </c>
      <c r="T5" s="128" t="s">
        <v>61</v>
      </c>
      <c r="U5" s="129" t="s">
        <v>56</v>
      </c>
    </row>
    <row r="6" spans="1:21" ht="24" customHeight="1" thickBot="1" x14ac:dyDescent="0.3">
      <c r="A6" s="16"/>
      <c r="B6" s="28"/>
      <c r="C6" s="137" t="str">
        <f t="shared" ref="C6:C55" si="0">IF($A6=0,"",$A6)</f>
        <v/>
      </c>
      <c r="D6" s="10"/>
      <c r="E6" s="10"/>
      <c r="F6" s="10"/>
      <c r="G6" s="10"/>
      <c r="H6" s="10"/>
      <c r="I6" s="48"/>
      <c r="J6" s="65"/>
      <c r="K6" s="243"/>
      <c r="L6" s="244"/>
      <c r="M6" s="244"/>
      <c r="N6" s="245"/>
      <c r="O6" s="24"/>
      <c r="P6" s="199"/>
      <c r="Q6" s="177" t="str">
        <f t="shared" ref="Q6" si="1">IF(B6=0,"","選択してください")</f>
        <v/>
      </c>
      <c r="R6" s="178" t="str">
        <f t="shared" ref="R6" si="2">IF(B6=0,"","選択してください")</f>
        <v/>
      </c>
      <c r="S6" s="72"/>
      <c r="T6" s="77"/>
    </row>
    <row r="7" spans="1:21" ht="24" customHeight="1" thickBot="1" x14ac:dyDescent="0.3">
      <c r="A7" s="8"/>
      <c r="B7" s="26"/>
      <c r="C7" s="134" t="str">
        <f t="shared" si="0"/>
        <v/>
      </c>
      <c r="D7" s="9"/>
      <c r="E7" s="9"/>
      <c r="F7" s="9"/>
      <c r="G7" s="9"/>
      <c r="H7" s="9"/>
      <c r="I7" s="46" t="s">
        <v>14</v>
      </c>
      <c r="J7" s="65" t="str">
        <f t="shared" ref="J7:J55" si="3">IF(A7=0,"","選択してください")</f>
        <v/>
      </c>
      <c r="K7" s="10"/>
      <c r="L7" s="220"/>
      <c r="M7" s="220"/>
      <c r="N7" s="11"/>
      <c r="O7" s="22"/>
      <c r="P7" s="176"/>
      <c r="Q7" s="177" t="str">
        <f t="shared" ref="Q7:Q55" si="4">IF(B7=0,"","選択してください")</f>
        <v/>
      </c>
      <c r="R7" s="178" t="str">
        <f t="shared" ref="R7:R55" si="5">IF(B7=0,"","選択してください")</f>
        <v/>
      </c>
      <c r="S7" s="72"/>
      <c r="T7" s="77"/>
    </row>
    <row r="8" spans="1:21" ht="24" customHeight="1" thickBot="1" x14ac:dyDescent="0.3">
      <c r="A8" s="8"/>
      <c r="B8" s="26"/>
      <c r="C8" s="134" t="str">
        <f t="shared" si="0"/>
        <v/>
      </c>
      <c r="D8" s="9"/>
      <c r="E8" s="9"/>
      <c r="F8" s="9"/>
      <c r="G8" s="9"/>
      <c r="H8" s="9"/>
      <c r="I8" s="46" t="s">
        <v>14</v>
      </c>
      <c r="J8" s="65" t="str">
        <f t="shared" si="3"/>
        <v/>
      </c>
      <c r="K8" s="10"/>
      <c r="L8" s="220"/>
      <c r="M8" s="220"/>
      <c r="N8" s="11"/>
      <c r="O8" s="22"/>
      <c r="P8" s="176"/>
      <c r="Q8" s="177" t="str">
        <f t="shared" si="4"/>
        <v/>
      </c>
      <c r="R8" s="178" t="str">
        <f t="shared" si="5"/>
        <v/>
      </c>
      <c r="S8" s="72"/>
      <c r="T8" s="77"/>
    </row>
    <row r="9" spans="1:21" ht="24" customHeight="1" thickBot="1" x14ac:dyDescent="0.3">
      <c r="A9" s="8"/>
      <c r="B9" s="26"/>
      <c r="C9" s="134" t="str">
        <f t="shared" si="0"/>
        <v/>
      </c>
      <c r="D9" s="9"/>
      <c r="E9" s="9"/>
      <c r="F9" s="9"/>
      <c r="G9" s="9"/>
      <c r="H9" s="9"/>
      <c r="I9" s="46" t="s">
        <v>14</v>
      </c>
      <c r="J9" s="65" t="str">
        <f t="shared" si="3"/>
        <v/>
      </c>
      <c r="K9" s="10"/>
      <c r="L9" s="220"/>
      <c r="M9" s="220"/>
      <c r="N9" s="11"/>
      <c r="O9" s="22"/>
      <c r="P9" s="176"/>
      <c r="Q9" s="177" t="str">
        <f t="shared" si="4"/>
        <v/>
      </c>
      <c r="R9" s="178" t="str">
        <f t="shared" si="5"/>
        <v/>
      </c>
      <c r="S9" s="72"/>
      <c r="T9" s="77"/>
    </row>
    <row r="10" spans="1:21" ht="24" customHeight="1" thickBot="1" x14ac:dyDescent="0.3">
      <c r="A10" s="8"/>
      <c r="B10" s="26"/>
      <c r="C10" s="134" t="str">
        <f t="shared" si="0"/>
        <v/>
      </c>
      <c r="D10" s="9"/>
      <c r="E10" s="9"/>
      <c r="F10" s="9"/>
      <c r="G10" s="9"/>
      <c r="H10" s="9"/>
      <c r="I10" s="46" t="s">
        <v>14</v>
      </c>
      <c r="J10" s="65" t="str">
        <f t="shared" si="3"/>
        <v/>
      </c>
      <c r="K10" s="10"/>
      <c r="L10" s="220"/>
      <c r="M10" s="220"/>
      <c r="N10" s="11"/>
      <c r="O10" s="22"/>
      <c r="P10" s="176" t="str">
        <f t="shared" ref="P10:P55" si="6">IF(B10=0,"","選択してください")</f>
        <v/>
      </c>
      <c r="Q10" s="177" t="str">
        <f t="shared" si="4"/>
        <v/>
      </c>
      <c r="R10" s="178" t="str">
        <f t="shared" si="5"/>
        <v/>
      </c>
      <c r="S10" s="72"/>
      <c r="T10" s="77"/>
    </row>
    <row r="11" spans="1:21" ht="24" customHeight="1" thickBot="1" x14ac:dyDescent="0.3">
      <c r="A11" s="8"/>
      <c r="B11" s="26"/>
      <c r="C11" s="134" t="str">
        <f t="shared" si="0"/>
        <v/>
      </c>
      <c r="D11" s="9"/>
      <c r="E11" s="9"/>
      <c r="F11" s="9"/>
      <c r="G11" s="9"/>
      <c r="H11" s="9"/>
      <c r="I11" s="46" t="s">
        <v>14</v>
      </c>
      <c r="J11" s="65" t="str">
        <f t="shared" si="3"/>
        <v/>
      </c>
      <c r="K11" s="10"/>
      <c r="L11" s="220"/>
      <c r="M11" s="220"/>
      <c r="N11" s="11"/>
      <c r="O11" s="22"/>
      <c r="P11" s="176" t="str">
        <f t="shared" si="6"/>
        <v/>
      </c>
      <c r="Q11" s="177" t="str">
        <f t="shared" si="4"/>
        <v/>
      </c>
      <c r="R11" s="178" t="str">
        <f t="shared" si="5"/>
        <v/>
      </c>
      <c r="S11" s="72"/>
      <c r="T11" s="77"/>
    </row>
    <row r="12" spans="1:21" ht="24" customHeight="1" thickBot="1" x14ac:dyDescent="0.3">
      <c r="A12" s="8"/>
      <c r="B12" s="26"/>
      <c r="C12" s="134" t="str">
        <f t="shared" si="0"/>
        <v/>
      </c>
      <c r="D12" s="9"/>
      <c r="E12" s="9"/>
      <c r="F12" s="9"/>
      <c r="G12" s="9"/>
      <c r="H12" s="9"/>
      <c r="I12" s="46" t="s">
        <v>14</v>
      </c>
      <c r="J12" s="65" t="str">
        <f t="shared" si="3"/>
        <v/>
      </c>
      <c r="K12" s="10"/>
      <c r="L12" s="220"/>
      <c r="M12" s="220"/>
      <c r="N12" s="11"/>
      <c r="O12" s="22"/>
      <c r="P12" s="176" t="str">
        <f t="shared" si="6"/>
        <v/>
      </c>
      <c r="Q12" s="177" t="str">
        <f t="shared" si="4"/>
        <v/>
      </c>
      <c r="R12" s="178" t="str">
        <f t="shared" si="5"/>
        <v/>
      </c>
      <c r="S12" s="72"/>
      <c r="T12" s="77"/>
    </row>
    <row r="13" spans="1:21" ht="24" customHeight="1" thickBot="1" x14ac:dyDescent="0.3">
      <c r="A13" s="8"/>
      <c r="B13" s="26"/>
      <c r="C13" s="134" t="str">
        <f t="shared" si="0"/>
        <v/>
      </c>
      <c r="D13" s="9"/>
      <c r="E13" s="9"/>
      <c r="F13" s="9"/>
      <c r="G13" s="9"/>
      <c r="H13" s="9"/>
      <c r="I13" s="46" t="s">
        <v>14</v>
      </c>
      <c r="J13" s="65" t="str">
        <f t="shared" si="3"/>
        <v/>
      </c>
      <c r="K13" s="10"/>
      <c r="L13" s="220"/>
      <c r="M13" s="220"/>
      <c r="N13" s="11"/>
      <c r="O13" s="22"/>
      <c r="P13" s="176" t="str">
        <f t="shared" si="6"/>
        <v/>
      </c>
      <c r="Q13" s="177" t="str">
        <f t="shared" si="4"/>
        <v/>
      </c>
      <c r="R13" s="178" t="str">
        <f t="shared" si="5"/>
        <v/>
      </c>
      <c r="S13" s="72"/>
      <c r="T13" s="77"/>
    </row>
    <row r="14" spans="1:21" ht="24" customHeight="1" thickBot="1" x14ac:dyDescent="0.3">
      <c r="A14" s="8"/>
      <c r="B14" s="26"/>
      <c r="C14" s="134" t="str">
        <f t="shared" si="0"/>
        <v/>
      </c>
      <c r="D14" s="9"/>
      <c r="E14" s="9"/>
      <c r="F14" s="9"/>
      <c r="G14" s="9"/>
      <c r="H14" s="9"/>
      <c r="I14" s="46" t="s">
        <v>14</v>
      </c>
      <c r="J14" s="65" t="str">
        <f t="shared" si="3"/>
        <v/>
      </c>
      <c r="K14" s="10"/>
      <c r="L14" s="220"/>
      <c r="M14" s="220"/>
      <c r="N14" s="11"/>
      <c r="O14" s="22"/>
      <c r="P14" s="176" t="str">
        <f t="shared" si="6"/>
        <v/>
      </c>
      <c r="Q14" s="177" t="str">
        <f t="shared" si="4"/>
        <v/>
      </c>
      <c r="R14" s="178" t="str">
        <f t="shared" si="5"/>
        <v/>
      </c>
      <c r="S14" s="72"/>
      <c r="T14" s="77"/>
    </row>
    <row r="15" spans="1:21" ht="24" customHeight="1" thickBot="1" x14ac:dyDescent="0.3">
      <c r="A15" s="58"/>
      <c r="B15" s="59"/>
      <c r="C15" s="135" t="str">
        <f t="shared" si="0"/>
        <v/>
      </c>
      <c r="D15" s="60"/>
      <c r="E15" s="60"/>
      <c r="F15" s="60"/>
      <c r="G15" s="60"/>
      <c r="H15" s="60"/>
      <c r="I15" s="61" t="s">
        <v>14</v>
      </c>
      <c r="J15" s="66" t="str">
        <f t="shared" si="3"/>
        <v/>
      </c>
      <c r="K15" s="62"/>
      <c r="L15" s="221"/>
      <c r="M15" s="221"/>
      <c r="N15" s="63"/>
      <c r="O15" s="64"/>
      <c r="P15" s="179" t="str">
        <f t="shared" si="6"/>
        <v/>
      </c>
      <c r="Q15" s="180" t="str">
        <f t="shared" si="4"/>
        <v/>
      </c>
      <c r="R15" s="181" t="str">
        <f t="shared" si="5"/>
        <v/>
      </c>
      <c r="S15" s="73"/>
      <c r="T15" s="78"/>
    </row>
    <row r="16" spans="1:21" ht="24" customHeight="1" thickBot="1" x14ac:dyDescent="0.3">
      <c r="A16" s="6"/>
      <c r="B16" s="25"/>
      <c r="C16" s="134" t="str">
        <f t="shared" si="0"/>
        <v/>
      </c>
      <c r="D16" s="7"/>
      <c r="E16" s="7"/>
      <c r="F16" s="7"/>
      <c r="G16" s="7"/>
      <c r="H16" s="7"/>
      <c r="I16" s="45" t="s">
        <v>14</v>
      </c>
      <c r="J16" s="67" t="str">
        <f t="shared" si="3"/>
        <v/>
      </c>
      <c r="K16" s="7"/>
      <c r="L16" s="222"/>
      <c r="M16" s="222"/>
      <c r="N16" s="17"/>
      <c r="O16" s="21"/>
      <c r="P16" s="188" t="str">
        <f t="shared" si="6"/>
        <v/>
      </c>
      <c r="Q16" s="183" t="str">
        <f t="shared" si="4"/>
        <v/>
      </c>
      <c r="R16" s="96" t="str">
        <f t="shared" si="5"/>
        <v/>
      </c>
      <c r="S16" s="71"/>
      <c r="T16" s="17"/>
    </row>
    <row r="17" spans="1:20" ht="24" customHeight="1" thickBot="1" x14ac:dyDescent="0.3">
      <c r="A17" s="8"/>
      <c r="B17" s="26"/>
      <c r="C17" s="134" t="str">
        <f t="shared" si="0"/>
        <v/>
      </c>
      <c r="D17" s="9"/>
      <c r="E17" s="9"/>
      <c r="F17" s="9"/>
      <c r="G17" s="9"/>
      <c r="H17" s="9"/>
      <c r="I17" s="46" t="s">
        <v>14</v>
      </c>
      <c r="J17" s="65" t="str">
        <f t="shared" si="3"/>
        <v/>
      </c>
      <c r="K17" s="10"/>
      <c r="L17" s="220"/>
      <c r="M17" s="220"/>
      <c r="N17" s="11"/>
      <c r="O17" s="22"/>
      <c r="P17" s="176" t="str">
        <f t="shared" si="6"/>
        <v/>
      </c>
      <c r="Q17" s="177" t="str">
        <f t="shared" si="4"/>
        <v/>
      </c>
      <c r="R17" s="178" t="str">
        <f t="shared" si="5"/>
        <v/>
      </c>
      <c r="S17" s="72"/>
      <c r="T17" s="77"/>
    </row>
    <row r="18" spans="1:20" ht="24" customHeight="1" thickBot="1" x14ac:dyDescent="0.3">
      <c r="A18" s="8"/>
      <c r="B18" s="26"/>
      <c r="C18" s="134" t="str">
        <f t="shared" si="0"/>
        <v/>
      </c>
      <c r="D18" s="9"/>
      <c r="E18" s="9"/>
      <c r="F18" s="9"/>
      <c r="G18" s="9"/>
      <c r="H18" s="9"/>
      <c r="I18" s="46" t="s">
        <v>14</v>
      </c>
      <c r="J18" s="65" t="str">
        <f t="shared" si="3"/>
        <v/>
      </c>
      <c r="K18" s="10"/>
      <c r="L18" s="220"/>
      <c r="M18" s="220"/>
      <c r="N18" s="11"/>
      <c r="O18" s="22"/>
      <c r="P18" s="176" t="str">
        <f t="shared" si="6"/>
        <v/>
      </c>
      <c r="Q18" s="177" t="str">
        <f t="shared" si="4"/>
        <v/>
      </c>
      <c r="R18" s="178" t="str">
        <f t="shared" si="5"/>
        <v/>
      </c>
      <c r="S18" s="72"/>
      <c r="T18" s="77"/>
    </row>
    <row r="19" spans="1:20" ht="24" customHeight="1" thickBot="1" x14ac:dyDescent="0.3">
      <c r="A19" s="8"/>
      <c r="B19" s="26"/>
      <c r="C19" s="134" t="str">
        <f t="shared" si="0"/>
        <v/>
      </c>
      <c r="D19" s="9"/>
      <c r="E19" s="9"/>
      <c r="F19" s="9"/>
      <c r="G19" s="9"/>
      <c r="H19" s="9"/>
      <c r="I19" s="46" t="s">
        <v>14</v>
      </c>
      <c r="J19" s="65" t="str">
        <f t="shared" si="3"/>
        <v/>
      </c>
      <c r="K19" s="10"/>
      <c r="L19" s="220"/>
      <c r="M19" s="220"/>
      <c r="N19" s="11"/>
      <c r="O19" s="22"/>
      <c r="P19" s="176" t="str">
        <f t="shared" si="6"/>
        <v/>
      </c>
      <c r="Q19" s="177" t="str">
        <f t="shared" si="4"/>
        <v/>
      </c>
      <c r="R19" s="178" t="str">
        <f t="shared" si="5"/>
        <v/>
      </c>
      <c r="S19" s="72"/>
      <c r="T19" s="77"/>
    </row>
    <row r="20" spans="1:20" ht="24" customHeight="1" thickBot="1" x14ac:dyDescent="0.3">
      <c r="A20" s="8"/>
      <c r="B20" s="26"/>
      <c r="C20" s="134" t="str">
        <f t="shared" si="0"/>
        <v/>
      </c>
      <c r="D20" s="9"/>
      <c r="E20" s="9"/>
      <c r="F20" s="9"/>
      <c r="G20" s="9"/>
      <c r="H20" s="9"/>
      <c r="I20" s="46" t="s">
        <v>14</v>
      </c>
      <c r="J20" s="65" t="str">
        <f t="shared" si="3"/>
        <v/>
      </c>
      <c r="K20" s="10"/>
      <c r="L20" s="220"/>
      <c r="M20" s="220"/>
      <c r="N20" s="11"/>
      <c r="O20" s="22"/>
      <c r="P20" s="176" t="str">
        <f t="shared" si="6"/>
        <v/>
      </c>
      <c r="Q20" s="177" t="str">
        <f t="shared" si="4"/>
        <v/>
      </c>
      <c r="R20" s="178" t="str">
        <f t="shared" si="5"/>
        <v/>
      </c>
      <c r="S20" s="72"/>
      <c r="T20" s="77"/>
    </row>
    <row r="21" spans="1:20" ht="24" customHeight="1" thickBot="1" x14ac:dyDescent="0.3">
      <c r="A21" s="8"/>
      <c r="B21" s="26"/>
      <c r="C21" s="134" t="str">
        <f t="shared" si="0"/>
        <v/>
      </c>
      <c r="D21" s="9"/>
      <c r="E21" s="9"/>
      <c r="F21" s="9"/>
      <c r="G21" s="9"/>
      <c r="H21" s="9"/>
      <c r="I21" s="46" t="s">
        <v>14</v>
      </c>
      <c r="J21" s="65" t="str">
        <f t="shared" si="3"/>
        <v/>
      </c>
      <c r="K21" s="10"/>
      <c r="L21" s="220"/>
      <c r="M21" s="220"/>
      <c r="N21" s="11"/>
      <c r="O21" s="22"/>
      <c r="P21" s="176" t="str">
        <f t="shared" si="6"/>
        <v/>
      </c>
      <c r="Q21" s="177" t="str">
        <f t="shared" si="4"/>
        <v/>
      </c>
      <c r="R21" s="178" t="str">
        <f t="shared" si="5"/>
        <v/>
      </c>
      <c r="S21" s="72"/>
      <c r="T21" s="77"/>
    </row>
    <row r="22" spans="1:20" ht="24" customHeight="1" thickBot="1" x14ac:dyDescent="0.3">
      <c r="A22" s="8"/>
      <c r="B22" s="26"/>
      <c r="C22" s="134" t="str">
        <f t="shared" si="0"/>
        <v/>
      </c>
      <c r="D22" s="9"/>
      <c r="E22" s="9"/>
      <c r="F22" s="9"/>
      <c r="G22" s="9"/>
      <c r="H22" s="9"/>
      <c r="I22" s="46" t="s">
        <v>14</v>
      </c>
      <c r="J22" s="65" t="str">
        <f t="shared" si="3"/>
        <v/>
      </c>
      <c r="K22" s="10"/>
      <c r="L22" s="220"/>
      <c r="M22" s="220"/>
      <c r="N22" s="11"/>
      <c r="O22" s="22"/>
      <c r="P22" s="176" t="str">
        <f t="shared" si="6"/>
        <v/>
      </c>
      <c r="Q22" s="177" t="str">
        <f t="shared" si="4"/>
        <v/>
      </c>
      <c r="R22" s="178" t="str">
        <f t="shared" si="5"/>
        <v/>
      </c>
      <c r="S22" s="72"/>
      <c r="T22" s="77"/>
    </row>
    <row r="23" spans="1:20" ht="24" customHeight="1" thickBot="1" x14ac:dyDescent="0.3">
      <c r="A23" s="8"/>
      <c r="B23" s="26"/>
      <c r="C23" s="134" t="str">
        <f t="shared" si="0"/>
        <v/>
      </c>
      <c r="D23" s="9"/>
      <c r="E23" s="9"/>
      <c r="F23" s="9"/>
      <c r="G23" s="9"/>
      <c r="H23" s="9"/>
      <c r="I23" s="46" t="s">
        <v>14</v>
      </c>
      <c r="J23" s="65" t="str">
        <f t="shared" si="3"/>
        <v/>
      </c>
      <c r="K23" s="10"/>
      <c r="L23" s="220"/>
      <c r="M23" s="220"/>
      <c r="N23" s="11"/>
      <c r="O23" s="22"/>
      <c r="P23" s="176" t="str">
        <f t="shared" si="6"/>
        <v/>
      </c>
      <c r="Q23" s="177" t="str">
        <f t="shared" si="4"/>
        <v/>
      </c>
      <c r="R23" s="178" t="str">
        <f t="shared" si="5"/>
        <v/>
      </c>
      <c r="S23" s="72"/>
      <c r="T23" s="77"/>
    </row>
    <row r="24" spans="1:20" ht="24" customHeight="1" thickBot="1" x14ac:dyDescent="0.3">
      <c r="A24" s="8"/>
      <c r="B24" s="26"/>
      <c r="C24" s="134" t="str">
        <f t="shared" si="0"/>
        <v/>
      </c>
      <c r="D24" s="9"/>
      <c r="E24" s="9"/>
      <c r="F24" s="9"/>
      <c r="G24" s="9"/>
      <c r="H24" s="9"/>
      <c r="I24" s="46" t="s">
        <v>14</v>
      </c>
      <c r="J24" s="65" t="str">
        <f t="shared" si="3"/>
        <v/>
      </c>
      <c r="K24" s="10"/>
      <c r="L24" s="220"/>
      <c r="M24" s="220"/>
      <c r="N24" s="11"/>
      <c r="O24" s="22"/>
      <c r="P24" s="176" t="str">
        <f t="shared" si="6"/>
        <v/>
      </c>
      <c r="Q24" s="177" t="str">
        <f t="shared" si="4"/>
        <v/>
      </c>
      <c r="R24" s="178" t="str">
        <f t="shared" si="5"/>
        <v/>
      </c>
      <c r="S24" s="72"/>
      <c r="T24" s="77"/>
    </row>
    <row r="25" spans="1:20" ht="24" customHeight="1" thickBot="1" x14ac:dyDescent="0.3">
      <c r="A25" s="12"/>
      <c r="B25" s="27"/>
      <c r="C25" s="136" t="str">
        <f t="shared" si="0"/>
        <v/>
      </c>
      <c r="D25" s="13"/>
      <c r="E25" s="13"/>
      <c r="F25" s="13"/>
      <c r="G25" s="13"/>
      <c r="H25" s="13"/>
      <c r="I25" s="47" t="s">
        <v>14</v>
      </c>
      <c r="J25" s="68" t="str">
        <f t="shared" si="3"/>
        <v/>
      </c>
      <c r="K25" s="14"/>
      <c r="L25" s="223"/>
      <c r="M25" s="223"/>
      <c r="N25" s="15"/>
      <c r="O25" s="23"/>
      <c r="P25" s="179" t="str">
        <f t="shared" si="6"/>
        <v/>
      </c>
      <c r="Q25" s="186" t="str">
        <f t="shared" si="4"/>
        <v/>
      </c>
      <c r="R25" s="187" t="str">
        <f t="shared" si="5"/>
        <v/>
      </c>
      <c r="S25" s="74"/>
      <c r="T25" s="79"/>
    </row>
    <row r="26" spans="1:20" ht="24" customHeight="1" thickBot="1" x14ac:dyDescent="0.3">
      <c r="A26" s="6"/>
      <c r="B26" s="25"/>
      <c r="C26" s="134" t="str">
        <f t="shared" si="0"/>
        <v/>
      </c>
      <c r="D26" s="7"/>
      <c r="E26" s="7"/>
      <c r="F26" s="7"/>
      <c r="G26" s="7"/>
      <c r="H26" s="7"/>
      <c r="I26" s="45" t="s">
        <v>14</v>
      </c>
      <c r="J26" s="67" t="str">
        <f t="shared" ref="J26:J35" si="7">IF(A26=0,"","選択してください")</f>
        <v/>
      </c>
      <c r="K26" s="7"/>
      <c r="L26" s="222"/>
      <c r="M26" s="222"/>
      <c r="N26" s="17"/>
      <c r="O26" s="21"/>
      <c r="P26" s="188" t="str">
        <f t="shared" si="6"/>
        <v/>
      </c>
      <c r="Q26" s="189" t="str">
        <f t="shared" si="4"/>
        <v/>
      </c>
      <c r="R26" s="98" t="str">
        <f t="shared" si="5"/>
        <v/>
      </c>
      <c r="S26" s="71"/>
      <c r="T26" s="17"/>
    </row>
    <row r="27" spans="1:20" ht="24" customHeight="1" thickBot="1" x14ac:dyDescent="0.3">
      <c r="A27" s="8"/>
      <c r="B27" s="26"/>
      <c r="C27" s="134" t="str">
        <f t="shared" si="0"/>
        <v/>
      </c>
      <c r="D27" s="9"/>
      <c r="E27" s="9"/>
      <c r="F27" s="9"/>
      <c r="G27" s="9"/>
      <c r="H27" s="9"/>
      <c r="I27" s="46" t="s">
        <v>14</v>
      </c>
      <c r="J27" s="65" t="str">
        <f t="shared" si="7"/>
        <v/>
      </c>
      <c r="K27" s="10"/>
      <c r="L27" s="220"/>
      <c r="M27" s="220"/>
      <c r="N27" s="11"/>
      <c r="O27" s="22"/>
      <c r="P27" s="176" t="str">
        <f t="shared" si="6"/>
        <v/>
      </c>
      <c r="Q27" s="177" t="str">
        <f t="shared" si="4"/>
        <v/>
      </c>
      <c r="R27" s="178" t="str">
        <f t="shared" si="5"/>
        <v/>
      </c>
      <c r="S27" s="72"/>
      <c r="T27" s="77"/>
    </row>
    <row r="28" spans="1:20" ht="24" customHeight="1" thickBot="1" x14ac:dyDescent="0.3">
      <c r="A28" s="8"/>
      <c r="B28" s="26"/>
      <c r="C28" s="134" t="str">
        <f t="shared" si="0"/>
        <v/>
      </c>
      <c r="D28" s="9"/>
      <c r="E28" s="9"/>
      <c r="F28" s="9"/>
      <c r="G28" s="9"/>
      <c r="H28" s="9"/>
      <c r="I28" s="46" t="s">
        <v>14</v>
      </c>
      <c r="J28" s="65" t="str">
        <f t="shared" si="7"/>
        <v/>
      </c>
      <c r="K28" s="10"/>
      <c r="L28" s="220"/>
      <c r="M28" s="220"/>
      <c r="N28" s="11"/>
      <c r="O28" s="22"/>
      <c r="P28" s="176" t="str">
        <f t="shared" si="6"/>
        <v/>
      </c>
      <c r="Q28" s="177" t="str">
        <f t="shared" si="4"/>
        <v/>
      </c>
      <c r="R28" s="178" t="str">
        <f t="shared" si="5"/>
        <v/>
      </c>
      <c r="S28" s="72"/>
      <c r="T28" s="77"/>
    </row>
    <row r="29" spans="1:20" ht="24" customHeight="1" thickBot="1" x14ac:dyDescent="0.3">
      <c r="A29" s="8"/>
      <c r="B29" s="26"/>
      <c r="C29" s="134" t="str">
        <f t="shared" si="0"/>
        <v/>
      </c>
      <c r="D29" s="9"/>
      <c r="E29" s="9"/>
      <c r="F29" s="9"/>
      <c r="G29" s="9"/>
      <c r="H29" s="9"/>
      <c r="I29" s="46" t="s">
        <v>14</v>
      </c>
      <c r="J29" s="65" t="str">
        <f t="shared" si="7"/>
        <v/>
      </c>
      <c r="K29" s="10"/>
      <c r="L29" s="220"/>
      <c r="M29" s="220"/>
      <c r="N29" s="11"/>
      <c r="O29" s="22"/>
      <c r="P29" s="176" t="str">
        <f t="shared" si="6"/>
        <v/>
      </c>
      <c r="Q29" s="177" t="str">
        <f t="shared" si="4"/>
        <v/>
      </c>
      <c r="R29" s="178" t="str">
        <f t="shared" si="5"/>
        <v/>
      </c>
      <c r="S29" s="72"/>
      <c r="T29" s="77"/>
    </row>
    <row r="30" spans="1:20" ht="24" customHeight="1" thickBot="1" x14ac:dyDescent="0.3">
      <c r="A30" s="8"/>
      <c r="B30" s="26"/>
      <c r="C30" s="134" t="str">
        <f t="shared" si="0"/>
        <v/>
      </c>
      <c r="D30" s="9"/>
      <c r="E30" s="9"/>
      <c r="F30" s="9"/>
      <c r="G30" s="9"/>
      <c r="H30" s="9"/>
      <c r="I30" s="46" t="s">
        <v>14</v>
      </c>
      <c r="J30" s="65" t="str">
        <f t="shared" si="7"/>
        <v/>
      </c>
      <c r="K30" s="10"/>
      <c r="L30" s="220"/>
      <c r="M30" s="220"/>
      <c r="N30" s="11"/>
      <c r="O30" s="22"/>
      <c r="P30" s="176" t="str">
        <f t="shared" si="6"/>
        <v/>
      </c>
      <c r="Q30" s="177" t="str">
        <f t="shared" si="4"/>
        <v/>
      </c>
      <c r="R30" s="178" t="str">
        <f t="shared" si="5"/>
        <v/>
      </c>
      <c r="S30" s="72"/>
      <c r="T30" s="77"/>
    </row>
    <row r="31" spans="1:20" ht="24" customHeight="1" thickBot="1" x14ac:dyDescent="0.3">
      <c r="A31" s="8"/>
      <c r="B31" s="26"/>
      <c r="C31" s="134" t="str">
        <f t="shared" si="0"/>
        <v/>
      </c>
      <c r="D31" s="9"/>
      <c r="E31" s="9"/>
      <c r="F31" s="9"/>
      <c r="G31" s="9"/>
      <c r="H31" s="9"/>
      <c r="I31" s="46" t="s">
        <v>14</v>
      </c>
      <c r="J31" s="65" t="str">
        <f t="shared" si="7"/>
        <v/>
      </c>
      <c r="K31" s="10"/>
      <c r="L31" s="220"/>
      <c r="M31" s="220"/>
      <c r="N31" s="11"/>
      <c r="O31" s="22"/>
      <c r="P31" s="176" t="str">
        <f t="shared" si="6"/>
        <v/>
      </c>
      <c r="Q31" s="177" t="str">
        <f t="shared" si="4"/>
        <v/>
      </c>
      <c r="R31" s="178" t="str">
        <f t="shared" si="5"/>
        <v/>
      </c>
      <c r="S31" s="72"/>
      <c r="T31" s="77"/>
    </row>
    <row r="32" spans="1:20" ht="24" customHeight="1" thickBot="1" x14ac:dyDescent="0.3">
      <c r="A32" s="8"/>
      <c r="B32" s="26"/>
      <c r="C32" s="134" t="str">
        <f t="shared" si="0"/>
        <v/>
      </c>
      <c r="D32" s="9"/>
      <c r="E32" s="9"/>
      <c r="F32" s="9"/>
      <c r="G32" s="9"/>
      <c r="H32" s="9"/>
      <c r="I32" s="46" t="s">
        <v>14</v>
      </c>
      <c r="J32" s="65" t="str">
        <f t="shared" si="7"/>
        <v/>
      </c>
      <c r="K32" s="10"/>
      <c r="L32" s="220"/>
      <c r="M32" s="220"/>
      <c r="N32" s="11"/>
      <c r="O32" s="22"/>
      <c r="P32" s="176" t="str">
        <f t="shared" si="6"/>
        <v/>
      </c>
      <c r="Q32" s="177" t="str">
        <f t="shared" si="4"/>
        <v/>
      </c>
      <c r="R32" s="178" t="str">
        <f t="shared" si="5"/>
        <v/>
      </c>
      <c r="S32" s="72"/>
      <c r="T32" s="77"/>
    </row>
    <row r="33" spans="1:20" ht="24" customHeight="1" thickBot="1" x14ac:dyDescent="0.3">
      <c r="A33" s="8"/>
      <c r="B33" s="26"/>
      <c r="C33" s="134" t="str">
        <f t="shared" si="0"/>
        <v/>
      </c>
      <c r="D33" s="9"/>
      <c r="E33" s="9"/>
      <c r="F33" s="9"/>
      <c r="G33" s="9"/>
      <c r="H33" s="9"/>
      <c r="I33" s="46" t="s">
        <v>14</v>
      </c>
      <c r="J33" s="65" t="str">
        <f t="shared" si="7"/>
        <v/>
      </c>
      <c r="K33" s="10"/>
      <c r="L33" s="220"/>
      <c r="M33" s="220"/>
      <c r="N33" s="11"/>
      <c r="O33" s="22"/>
      <c r="P33" s="176" t="str">
        <f t="shared" si="6"/>
        <v/>
      </c>
      <c r="Q33" s="177" t="str">
        <f t="shared" si="4"/>
        <v/>
      </c>
      <c r="R33" s="178" t="str">
        <f t="shared" si="5"/>
        <v/>
      </c>
      <c r="S33" s="72"/>
      <c r="T33" s="77"/>
    </row>
    <row r="34" spans="1:20" ht="24" customHeight="1" thickBot="1" x14ac:dyDescent="0.3">
      <c r="A34" s="8"/>
      <c r="B34" s="26"/>
      <c r="C34" s="134" t="str">
        <f t="shared" si="0"/>
        <v/>
      </c>
      <c r="D34" s="9"/>
      <c r="E34" s="9"/>
      <c r="F34" s="9"/>
      <c r="G34" s="9"/>
      <c r="H34" s="9"/>
      <c r="I34" s="46" t="s">
        <v>14</v>
      </c>
      <c r="J34" s="65" t="str">
        <f t="shared" si="7"/>
        <v/>
      </c>
      <c r="K34" s="10"/>
      <c r="L34" s="220"/>
      <c r="M34" s="220"/>
      <c r="N34" s="11"/>
      <c r="O34" s="22"/>
      <c r="P34" s="176" t="str">
        <f t="shared" si="6"/>
        <v/>
      </c>
      <c r="Q34" s="177" t="str">
        <f t="shared" si="4"/>
        <v/>
      </c>
      <c r="R34" s="178" t="str">
        <f t="shared" si="5"/>
        <v/>
      </c>
      <c r="S34" s="72"/>
      <c r="T34" s="77"/>
    </row>
    <row r="35" spans="1:20" ht="24" customHeight="1" thickBot="1" x14ac:dyDescent="0.3">
      <c r="A35" s="12"/>
      <c r="B35" s="27"/>
      <c r="C35" s="136" t="str">
        <f t="shared" si="0"/>
        <v/>
      </c>
      <c r="D35" s="13"/>
      <c r="E35" s="13"/>
      <c r="F35" s="13"/>
      <c r="G35" s="13"/>
      <c r="H35" s="13"/>
      <c r="I35" s="47" t="s">
        <v>14</v>
      </c>
      <c r="J35" s="68" t="str">
        <f t="shared" si="7"/>
        <v/>
      </c>
      <c r="K35" s="14"/>
      <c r="L35" s="223"/>
      <c r="M35" s="223"/>
      <c r="N35" s="15"/>
      <c r="O35" s="23"/>
      <c r="P35" s="179" t="str">
        <f t="shared" si="6"/>
        <v/>
      </c>
      <c r="Q35" s="180" t="str">
        <f t="shared" si="4"/>
        <v/>
      </c>
      <c r="R35" s="181" t="str">
        <f t="shared" si="5"/>
        <v/>
      </c>
      <c r="S35" s="74"/>
      <c r="T35" s="79"/>
    </row>
    <row r="36" spans="1:20" ht="24" customHeight="1" thickBot="1" x14ac:dyDescent="0.3">
      <c r="A36" s="16"/>
      <c r="B36" s="28"/>
      <c r="C36" s="137" t="str">
        <f t="shared" si="0"/>
        <v/>
      </c>
      <c r="D36" s="10"/>
      <c r="E36" s="10"/>
      <c r="F36" s="10"/>
      <c r="G36" s="10"/>
      <c r="H36" s="10"/>
      <c r="I36" s="48" t="s">
        <v>14</v>
      </c>
      <c r="J36" s="69" t="str">
        <f t="shared" si="3"/>
        <v/>
      </c>
      <c r="K36" s="10"/>
      <c r="L36" s="220"/>
      <c r="M36" s="220"/>
      <c r="N36" s="11"/>
      <c r="O36" s="24"/>
      <c r="P36" s="182" t="str">
        <f t="shared" si="6"/>
        <v/>
      </c>
      <c r="Q36" s="183" t="str">
        <f t="shared" si="4"/>
        <v/>
      </c>
      <c r="R36" s="96" t="str">
        <f t="shared" si="5"/>
        <v/>
      </c>
      <c r="S36" s="75"/>
      <c r="T36" s="11"/>
    </row>
    <row r="37" spans="1:20" ht="24" customHeight="1" thickBot="1" x14ac:dyDescent="0.3">
      <c r="A37" s="8"/>
      <c r="B37" s="26"/>
      <c r="C37" s="134" t="str">
        <f t="shared" si="0"/>
        <v/>
      </c>
      <c r="D37" s="9"/>
      <c r="E37" s="9"/>
      <c r="F37" s="9"/>
      <c r="G37" s="9"/>
      <c r="H37" s="9"/>
      <c r="I37" s="46" t="s">
        <v>14</v>
      </c>
      <c r="J37" s="65" t="str">
        <f t="shared" si="3"/>
        <v/>
      </c>
      <c r="K37" s="10"/>
      <c r="L37" s="220"/>
      <c r="M37" s="220"/>
      <c r="N37" s="11"/>
      <c r="O37" s="22"/>
      <c r="P37" s="184" t="str">
        <f t="shared" si="6"/>
        <v/>
      </c>
      <c r="Q37" s="177" t="str">
        <f t="shared" si="4"/>
        <v/>
      </c>
      <c r="R37" s="178" t="str">
        <f t="shared" si="5"/>
        <v/>
      </c>
      <c r="S37" s="72"/>
      <c r="T37" s="77"/>
    </row>
    <row r="38" spans="1:20" ht="24" customHeight="1" thickBot="1" x14ac:dyDescent="0.3">
      <c r="A38" s="8"/>
      <c r="B38" s="26"/>
      <c r="C38" s="134" t="str">
        <f t="shared" si="0"/>
        <v/>
      </c>
      <c r="D38" s="9"/>
      <c r="E38" s="9"/>
      <c r="F38" s="9"/>
      <c r="G38" s="9"/>
      <c r="H38" s="9"/>
      <c r="I38" s="46" t="s">
        <v>14</v>
      </c>
      <c r="J38" s="65" t="str">
        <f t="shared" si="3"/>
        <v/>
      </c>
      <c r="K38" s="10"/>
      <c r="L38" s="220"/>
      <c r="M38" s="220"/>
      <c r="N38" s="11"/>
      <c r="O38" s="22"/>
      <c r="P38" s="184" t="str">
        <f t="shared" si="6"/>
        <v/>
      </c>
      <c r="Q38" s="177" t="str">
        <f t="shared" si="4"/>
        <v/>
      </c>
      <c r="R38" s="178" t="str">
        <f t="shared" si="5"/>
        <v/>
      </c>
      <c r="S38" s="72"/>
      <c r="T38" s="77"/>
    </row>
    <row r="39" spans="1:20" ht="24" customHeight="1" thickBot="1" x14ac:dyDescent="0.3">
      <c r="A39" s="8"/>
      <c r="B39" s="26"/>
      <c r="C39" s="134" t="str">
        <f t="shared" si="0"/>
        <v/>
      </c>
      <c r="D39" s="9"/>
      <c r="E39" s="9"/>
      <c r="F39" s="9"/>
      <c r="G39" s="9"/>
      <c r="H39" s="9"/>
      <c r="I39" s="46" t="s">
        <v>14</v>
      </c>
      <c r="J39" s="65" t="str">
        <f t="shared" si="3"/>
        <v/>
      </c>
      <c r="K39" s="10"/>
      <c r="L39" s="220"/>
      <c r="M39" s="220"/>
      <c r="N39" s="11"/>
      <c r="O39" s="22"/>
      <c r="P39" s="184" t="str">
        <f t="shared" si="6"/>
        <v/>
      </c>
      <c r="Q39" s="177" t="str">
        <f t="shared" si="4"/>
        <v/>
      </c>
      <c r="R39" s="178" t="str">
        <f t="shared" si="5"/>
        <v/>
      </c>
      <c r="S39" s="72"/>
      <c r="T39" s="77"/>
    </row>
    <row r="40" spans="1:20" ht="24" customHeight="1" thickBot="1" x14ac:dyDescent="0.3">
      <c r="A40" s="8"/>
      <c r="B40" s="26"/>
      <c r="C40" s="134" t="str">
        <f t="shared" si="0"/>
        <v/>
      </c>
      <c r="D40" s="9"/>
      <c r="E40" s="9"/>
      <c r="F40" s="9"/>
      <c r="G40" s="9"/>
      <c r="H40" s="9"/>
      <c r="I40" s="46" t="s">
        <v>14</v>
      </c>
      <c r="J40" s="65" t="str">
        <f t="shared" si="3"/>
        <v/>
      </c>
      <c r="K40" s="10"/>
      <c r="L40" s="220"/>
      <c r="M40" s="220"/>
      <c r="N40" s="11"/>
      <c r="O40" s="22"/>
      <c r="P40" s="184" t="str">
        <f t="shared" si="6"/>
        <v/>
      </c>
      <c r="Q40" s="177" t="str">
        <f t="shared" si="4"/>
        <v/>
      </c>
      <c r="R40" s="178" t="str">
        <f t="shared" si="5"/>
        <v/>
      </c>
      <c r="S40" s="72"/>
      <c r="T40" s="77"/>
    </row>
    <row r="41" spans="1:20" ht="24" customHeight="1" thickBot="1" x14ac:dyDescent="0.3">
      <c r="A41" s="8"/>
      <c r="B41" s="26"/>
      <c r="C41" s="134" t="str">
        <f t="shared" si="0"/>
        <v/>
      </c>
      <c r="D41" s="9"/>
      <c r="E41" s="9"/>
      <c r="F41" s="9"/>
      <c r="G41" s="9"/>
      <c r="H41" s="9"/>
      <c r="I41" s="46" t="s">
        <v>14</v>
      </c>
      <c r="J41" s="65" t="str">
        <f t="shared" si="3"/>
        <v/>
      </c>
      <c r="K41" s="10"/>
      <c r="L41" s="220"/>
      <c r="M41" s="220"/>
      <c r="N41" s="11"/>
      <c r="O41" s="22"/>
      <c r="P41" s="184" t="str">
        <f t="shared" si="6"/>
        <v/>
      </c>
      <c r="Q41" s="177" t="str">
        <f t="shared" si="4"/>
        <v/>
      </c>
      <c r="R41" s="178" t="str">
        <f t="shared" si="5"/>
        <v/>
      </c>
      <c r="S41" s="72"/>
      <c r="T41" s="77"/>
    </row>
    <row r="42" spans="1:20" ht="24" customHeight="1" thickBot="1" x14ac:dyDescent="0.3">
      <c r="A42" s="8"/>
      <c r="B42" s="26"/>
      <c r="C42" s="134" t="str">
        <f t="shared" si="0"/>
        <v/>
      </c>
      <c r="D42" s="9"/>
      <c r="E42" s="9"/>
      <c r="F42" s="9"/>
      <c r="G42" s="9"/>
      <c r="H42" s="9"/>
      <c r="I42" s="46" t="s">
        <v>14</v>
      </c>
      <c r="J42" s="65" t="str">
        <f t="shared" si="3"/>
        <v/>
      </c>
      <c r="K42" s="10"/>
      <c r="L42" s="220"/>
      <c r="M42" s="220"/>
      <c r="N42" s="11"/>
      <c r="O42" s="22"/>
      <c r="P42" s="184" t="str">
        <f t="shared" si="6"/>
        <v/>
      </c>
      <c r="Q42" s="177" t="str">
        <f t="shared" si="4"/>
        <v/>
      </c>
      <c r="R42" s="178" t="str">
        <f t="shared" si="5"/>
        <v/>
      </c>
      <c r="S42" s="72"/>
      <c r="T42" s="77"/>
    </row>
    <row r="43" spans="1:20" ht="24" customHeight="1" thickBot="1" x14ac:dyDescent="0.3">
      <c r="A43" s="8"/>
      <c r="B43" s="26"/>
      <c r="C43" s="134" t="str">
        <f t="shared" si="0"/>
        <v/>
      </c>
      <c r="D43" s="9"/>
      <c r="E43" s="9"/>
      <c r="F43" s="9"/>
      <c r="G43" s="9"/>
      <c r="H43" s="9"/>
      <c r="I43" s="46" t="s">
        <v>14</v>
      </c>
      <c r="J43" s="65" t="str">
        <f t="shared" si="3"/>
        <v/>
      </c>
      <c r="K43" s="10"/>
      <c r="L43" s="220"/>
      <c r="M43" s="220"/>
      <c r="N43" s="11"/>
      <c r="O43" s="22"/>
      <c r="P43" s="184" t="str">
        <f t="shared" si="6"/>
        <v/>
      </c>
      <c r="Q43" s="177" t="str">
        <f t="shared" si="4"/>
        <v/>
      </c>
      <c r="R43" s="178" t="str">
        <f t="shared" si="5"/>
        <v/>
      </c>
      <c r="S43" s="72"/>
      <c r="T43" s="77"/>
    </row>
    <row r="44" spans="1:20" ht="24" customHeight="1" thickBot="1" x14ac:dyDescent="0.3">
      <c r="A44" s="8"/>
      <c r="B44" s="26"/>
      <c r="C44" s="134" t="str">
        <f t="shared" si="0"/>
        <v/>
      </c>
      <c r="D44" s="9"/>
      <c r="E44" s="9"/>
      <c r="F44" s="9"/>
      <c r="G44" s="9"/>
      <c r="H44" s="9"/>
      <c r="I44" s="46" t="s">
        <v>14</v>
      </c>
      <c r="J44" s="65" t="str">
        <f t="shared" si="3"/>
        <v/>
      </c>
      <c r="K44" s="10"/>
      <c r="L44" s="220"/>
      <c r="M44" s="220"/>
      <c r="N44" s="11"/>
      <c r="O44" s="22"/>
      <c r="P44" s="184" t="str">
        <f t="shared" si="6"/>
        <v/>
      </c>
      <c r="Q44" s="177" t="str">
        <f t="shared" si="4"/>
        <v/>
      </c>
      <c r="R44" s="178" t="str">
        <f t="shared" si="5"/>
        <v/>
      </c>
      <c r="S44" s="72"/>
      <c r="T44" s="77"/>
    </row>
    <row r="45" spans="1:20" ht="24" customHeight="1" thickBot="1" x14ac:dyDescent="0.3">
      <c r="A45" s="58"/>
      <c r="B45" s="59"/>
      <c r="C45" s="135" t="str">
        <f t="shared" si="0"/>
        <v/>
      </c>
      <c r="D45" s="60"/>
      <c r="E45" s="60"/>
      <c r="F45" s="60"/>
      <c r="G45" s="60"/>
      <c r="H45" s="60"/>
      <c r="I45" s="61" t="s">
        <v>14</v>
      </c>
      <c r="J45" s="66" t="str">
        <f t="shared" si="3"/>
        <v/>
      </c>
      <c r="K45" s="62"/>
      <c r="L45" s="221"/>
      <c r="M45" s="221"/>
      <c r="N45" s="63"/>
      <c r="O45" s="64"/>
      <c r="P45" s="185" t="str">
        <f t="shared" si="6"/>
        <v/>
      </c>
      <c r="Q45" s="186" t="str">
        <f t="shared" si="4"/>
        <v/>
      </c>
      <c r="R45" s="187" t="str">
        <f t="shared" si="5"/>
        <v/>
      </c>
      <c r="S45" s="73"/>
      <c r="T45" s="78"/>
    </row>
    <row r="46" spans="1:20" ht="24" customHeight="1" thickBot="1" x14ac:dyDescent="0.3">
      <c r="A46" s="6"/>
      <c r="B46" s="25"/>
      <c r="C46" s="134" t="str">
        <f t="shared" si="0"/>
        <v/>
      </c>
      <c r="D46" s="7"/>
      <c r="E46" s="7"/>
      <c r="F46" s="7"/>
      <c r="G46" s="7"/>
      <c r="H46" s="7"/>
      <c r="I46" s="45" t="s">
        <v>14</v>
      </c>
      <c r="J46" s="67" t="str">
        <f t="shared" si="3"/>
        <v/>
      </c>
      <c r="K46" s="7"/>
      <c r="L46" s="222"/>
      <c r="M46" s="222"/>
      <c r="N46" s="17"/>
      <c r="O46" s="21"/>
      <c r="P46" s="188" t="str">
        <f t="shared" si="6"/>
        <v/>
      </c>
      <c r="Q46" s="189" t="str">
        <f t="shared" si="4"/>
        <v/>
      </c>
      <c r="R46" s="98" t="str">
        <f t="shared" si="5"/>
        <v/>
      </c>
      <c r="S46" s="71"/>
      <c r="T46" s="17"/>
    </row>
    <row r="47" spans="1:20" ht="24" customHeight="1" thickBot="1" x14ac:dyDescent="0.3">
      <c r="A47" s="8"/>
      <c r="B47" s="26"/>
      <c r="C47" s="134" t="str">
        <f t="shared" si="0"/>
        <v/>
      </c>
      <c r="D47" s="9"/>
      <c r="E47" s="9"/>
      <c r="F47" s="9"/>
      <c r="G47" s="9"/>
      <c r="H47" s="9"/>
      <c r="I47" s="46" t="s">
        <v>14</v>
      </c>
      <c r="J47" s="65" t="str">
        <f t="shared" si="3"/>
        <v/>
      </c>
      <c r="K47" s="10"/>
      <c r="L47" s="220"/>
      <c r="M47" s="220"/>
      <c r="N47" s="11"/>
      <c r="O47" s="22"/>
      <c r="P47" s="176" t="str">
        <f t="shared" si="6"/>
        <v/>
      </c>
      <c r="Q47" s="177" t="str">
        <f t="shared" si="4"/>
        <v/>
      </c>
      <c r="R47" s="178" t="str">
        <f t="shared" si="5"/>
        <v/>
      </c>
      <c r="S47" s="72"/>
      <c r="T47" s="77"/>
    </row>
    <row r="48" spans="1:20" ht="24" customHeight="1" thickBot="1" x14ac:dyDescent="0.3">
      <c r="A48" s="8"/>
      <c r="B48" s="26"/>
      <c r="C48" s="134" t="str">
        <f t="shared" si="0"/>
        <v/>
      </c>
      <c r="D48" s="9"/>
      <c r="E48" s="9"/>
      <c r="F48" s="9"/>
      <c r="G48" s="9"/>
      <c r="H48" s="9"/>
      <c r="I48" s="46" t="s">
        <v>14</v>
      </c>
      <c r="J48" s="65" t="str">
        <f t="shared" si="3"/>
        <v/>
      </c>
      <c r="K48" s="10"/>
      <c r="L48" s="220"/>
      <c r="M48" s="220"/>
      <c r="N48" s="11"/>
      <c r="O48" s="22"/>
      <c r="P48" s="176" t="str">
        <f t="shared" si="6"/>
        <v/>
      </c>
      <c r="Q48" s="177" t="str">
        <f t="shared" si="4"/>
        <v/>
      </c>
      <c r="R48" s="178" t="str">
        <f t="shared" si="5"/>
        <v/>
      </c>
      <c r="S48" s="72"/>
      <c r="T48" s="77"/>
    </row>
    <row r="49" spans="1:20" ht="24" customHeight="1" thickBot="1" x14ac:dyDescent="0.3">
      <c r="A49" s="8"/>
      <c r="B49" s="26"/>
      <c r="C49" s="134" t="str">
        <f t="shared" si="0"/>
        <v/>
      </c>
      <c r="D49" s="9"/>
      <c r="E49" s="9"/>
      <c r="F49" s="9"/>
      <c r="G49" s="9"/>
      <c r="H49" s="9"/>
      <c r="I49" s="46" t="s">
        <v>14</v>
      </c>
      <c r="J49" s="65" t="str">
        <f t="shared" si="3"/>
        <v/>
      </c>
      <c r="K49" s="10"/>
      <c r="L49" s="220"/>
      <c r="M49" s="220"/>
      <c r="N49" s="11"/>
      <c r="O49" s="22"/>
      <c r="P49" s="176" t="str">
        <f t="shared" si="6"/>
        <v/>
      </c>
      <c r="Q49" s="177" t="str">
        <f t="shared" si="4"/>
        <v/>
      </c>
      <c r="R49" s="178" t="str">
        <f t="shared" si="5"/>
        <v/>
      </c>
      <c r="S49" s="72"/>
      <c r="T49" s="77"/>
    </row>
    <row r="50" spans="1:20" ht="24" customHeight="1" thickBot="1" x14ac:dyDescent="0.3">
      <c r="A50" s="8"/>
      <c r="B50" s="26"/>
      <c r="C50" s="134" t="str">
        <f t="shared" si="0"/>
        <v/>
      </c>
      <c r="D50" s="9"/>
      <c r="E50" s="9"/>
      <c r="F50" s="9"/>
      <c r="G50" s="9"/>
      <c r="H50" s="9"/>
      <c r="I50" s="46" t="s">
        <v>14</v>
      </c>
      <c r="J50" s="65" t="str">
        <f t="shared" si="3"/>
        <v/>
      </c>
      <c r="K50" s="10"/>
      <c r="L50" s="220"/>
      <c r="M50" s="220"/>
      <c r="N50" s="11"/>
      <c r="O50" s="22"/>
      <c r="P50" s="176" t="str">
        <f t="shared" si="6"/>
        <v/>
      </c>
      <c r="Q50" s="177" t="str">
        <f t="shared" si="4"/>
        <v/>
      </c>
      <c r="R50" s="178" t="str">
        <f t="shared" si="5"/>
        <v/>
      </c>
      <c r="S50" s="72"/>
      <c r="T50" s="77"/>
    </row>
    <row r="51" spans="1:20" ht="24" customHeight="1" thickBot="1" x14ac:dyDescent="0.3">
      <c r="A51" s="8"/>
      <c r="B51" s="26"/>
      <c r="C51" s="134" t="str">
        <f t="shared" si="0"/>
        <v/>
      </c>
      <c r="D51" s="9"/>
      <c r="E51" s="9"/>
      <c r="F51" s="9"/>
      <c r="G51" s="9"/>
      <c r="H51" s="9"/>
      <c r="I51" s="46" t="s">
        <v>14</v>
      </c>
      <c r="J51" s="65" t="str">
        <f t="shared" si="3"/>
        <v/>
      </c>
      <c r="K51" s="10"/>
      <c r="L51" s="220"/>
      <c r="M51" s="220"/>
      <c r="N51" s="11"/>
      <c r="O51" s="22"/>
      <c r="P51" s="176" t="str">
        <f t="shared" si="6"/>
        <v/>
      </c>
      <c r="Q51" s="177" t="str">
        <f t="shared" si="4"/>
        <v/>
      </c>
      <c r="R51" s="178" t="str">
        <f t="shared" si="5"/>
        <v/>
      </c>
      <c r="S51" s="72"/>
      <c r="T51" s="77"/>
    </row>
    <row r="52" spans="1:20" ht="24" customHeight="1" thickBot="1" x14ac:dyDescent="0.3">
      <c r="A52" s="8"/>
      <c r="B52" s="26"/>
      <c r="C52" s="134" t="str">
        <f t="shared" si="0"/>
        <v/>
      </c>
      <c r="D52" s="9"/>
      <c r="E52" s="9"/>
      <c r="F52" s="9"/>
      <c r="G52" s="9"/>
      <c r="H52" s="9"/>
      <c r="I52" s="46" t="s">
        <v>14</v>
      </c>
      <c r="J52" s="65" t="str">
        <f t="shared" si="3"/>
        <v/>
      </c>
      <c r="K52" s="10"/>
      <c r="L52" s="220"/>
      <c r="M52" s="220"/>
      <c r="N52" s="11"/>
      <c r="O52" s="22"/>
      <c r="P52" s="176" t="str">
        <f t="shared" si="6"/>
        <v/>
      </c>
      <c r="Q52" s="177" t="str">
        <f t="shared" si="4"/>
        <v/>
      </c>
      <c r="R52" s="178" t="str">
        <f t="shared" si="5"/>
        <v/>
      </c>
      <c r="S52" s="72"/>
      <c r="T52" s="77"/>
    </row>
    <row r="53" spans="1:20" ht="24" customHeight="1" thickBot="1" x14ac:dyDescent="0.3">
      <c r="A53" s="8"/>
      <c r="B53" s="26"/>
      <c r="C53" s="134" t="str">
        <f t="shared" si="0"/>
        <v/>
      </c>
      <c r="D53" s="9"/>
      <c r="E53" s="9"/>
      <c r="F53" s="9"/>
      <c r="G53" s="9"/>
      <c r="H53" s="9"/>
      <c r="I53" s="46" t="s">
        <v>14</v>
      </c>
      <c r="J53" s="65" t="str">
        <f t="shared" si="3"/>
        <v/>
      </c>
      <c r="K53" s="10"/>
      <c r="L53" s="220"/>
      <c r="M53" s="220"/>
      <c r="N53" s="11"/>
      <c r="O53" s="22"/>
      <c r="P53" s="176" t="str">
        <f t="shared" si="6"/>
        <v/>
      </c>
      <c r="Q53" s="177" t="str">
        <f t="shared" si="4"/>
        <v/>
      </c>
      <c r="R53" s="178" t="str">
        <f t="shared" si="5"/>
        <v/>
      </c>
      <c r="S53" s="72"/>
      <c r="T53" s="77"/>
    </row>
    <row r="54" spans="1:20" ht="24" customHeight="1" thickBot="1" x14ac:dyDescent="0.3">
      <c r="A54" s="8"/>
      <c r="B54" s="26"/>
      <c r="C54" s="134" t="str">
        <f t="shared" si="0"/>
        <v/>
      </c>
      <c r="D54" s="9"/>
      <c r="E54" s="9"/>
      <c r="F54" s="9"/>
      <c r="G54" s="9"/>
      <c r="H54" s="9"/>
      <c r="I54" s="46" t="s">
        <v>14</v>
      </c>
      <c r="J54" s="65" t="str">
        <f t="shared" si="3"/>
        <v/>
      </c>
      <c r="K54" s="10"/>
      <c r="L54" s="220"/>
      <c r="M54" s="220"/>
      <c r="N54" s="11"/>
      <c r="O54" s="22"/>
      <c r="P54" s="176" t="str">
        <f t="shared" si="6"/>
        <v/>
      </c>
      <c r="Q54" s="177" t="str">
        <f t="shared" si="4"/>
        <v/>
      </c>
      <c r="R54" s="178" t="str">
        <f t="shared" si="5"/>
        <v/>
      </c>
      <c r="S54" s="72"/>
      <c r="T54" s="77"/>
    </row>
    <row r="55" spans="1:20" ht="24" customHeight="1" thickBot="1" x14ac:dyDescent="0.3">
      <c r="A55" s="12"/>
      <c r="B55" s="27"/>
      <c r="C55" s="136" t="str">
        <f t="shared" si="0"/>
        <v/>
      </c>
      <c r="D55" s="13"/>
      <c r="E55" s="13"/>
      <c r="F55" s="13"/>
      <c r="G55" s="13"/>
      <c r="H55" s="13"/>
      <c r="I55" s="47"/>
      <c r="J55" s="68" t="str">
        <f t="shared" si="3"/>
        <v/>
      </c>
      <c r="K55" s="14"/>
      <c r="L55" s="223"/>
      <c r="M55" s="223"/>
      <c r="N55" s="15"/>
      <c r="O55" s="23"/>
      <c r="P55" s="179" t="str">
        <f t="shared" si="6"/>
        <v/>
      </c>
      <c r="Q55" s="180" t="str">
        <f t="shared" si="4"/>
        <v/>
      </c>
      <c r="R55" s="181" t="str">
        <f t="shared" si="5"/>
        <v/>
      </c>
      <c r="S55" s="74"/>
      <c r="T55" s="79"/>
    </row>
    <row r="56" spans="1:20" x14ac:dyDescent="0.25">
      <c r="A56" s="3"/>
      <c r="B56" s="3"/>
      <c r="C56" s="1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XDwFZokNCc8NRuMJZSXqkdNmw6Q36fNPZHJmmueZ26gAzxzPusRLBpPAqKNCuTba+ooDLqhiS1Zowb54ZezR7Q==" saltValue="7I73Zz00PQvIKCWcIIqlrw==" spinCount="100000" sheet="1" selectLockedCells="1"/>
  <mergeCells count="17">
    <mergeCell ref="O3:O4"/>
    <mergeCell ref="S3:T3"/>
    <mergeCell ref="H3:H4"/>
    <mergeCell ref="J3:J4"/>
    <mergeCell ref="K3:N3"/>
    <mergeCell ref="Q3:R3"/>
    <mergeCell ref="P3:P4"/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</mergeCells>
  <phoneticPr fontId="4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A3" sqref="A3:A9"/>
      <selection pane="bottomLeft" activeCell="B5" sqref="B5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7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315" t="str">
        <f>'基本情報（メール申込用）'!B1</f>
        <v>ナス・スプリングホースショー2023</v>
      </c>
      <c r="B1" s="316"/>
      <c r="C1" s="316"/>
      <c r="D1" s="316"/>
      <c r="E1" s="317"/>
      <c r="F1" s="95"/>
      <c r="G1" s="95"/>
      <c r="H1" s="321" t="s">
        <v>48</v>
      </c>
      <c r="I1" s="323"/>
      <c r="K1" s="343" t="s">
        <v>71</v>
      </c>
      <c r="L1" s="344"/>
      <c r="M1" s="344"/>
      <c r="N1" s="344"/>
      <c r="O1" s="344"/>
      <c r="P1" s="345"/>
    </row>
    <row r="2" spans="1:21" ht="7.5" customHeight="1" thickBot="1" x14ac:dyDescent="0.3"/>
    <row r="3" spans="1:21" ht="24" customHeight="1" thickBot="1" x14ac:dyDescent="0.3">
      <c r="A3" s="29" t="s">
        <v>21</v>
      </c>
      <c r="B3" s="30" t="s">
        <v>27</v>
      </c>
      <c r="C3" s="30" t="s">
        <v>13</v>
      </c>
      <c r="D3" s="30" t="s">
        <v>24</v>
      </c>
      <c r="E3" s="30" t="s">
        <v>22</v>
      </c>
      <c r="F3" s="30" t="s">
        <v>25</v>
      </c>
      <c r="G3" s="30" t="s">
        <v>23</v>
      </c>
      <c r="H3" s="30" t="s">
        <v>26</v>
      </c>
      <c r="I3" s="94" t="s">
        <v>11</v>
      </c>
      <c r="K3" s="343" t="s">
        <v>72</v>
      </c>
      <c r="L3" s="344"/>
      <c r="M3" s="344"/>
      <c r="N3" s="344"/>
      <c r="O3" s="344"/>
      <c r="P3" s="344"/>
      <c r="Q3" s="344"/>
      <c r="R3" s="344"/>
      <c r="S3" s="344"/>
      <c r="T3" s="344"/>
      <c r="U3" s="345"/>
    </row>
    <row r="4" spans="1:21" ht="24" customHeight="1" thickBot="1" x14ac:dyDescent="0.3">
      <c r="A4" s="213">
        <v>1</v>
      </c>
      <c r="B4" s="209" t="s">
        <v>80</v>
      </c>
      <c r="C4" s="209" t="s">
        <v>83</v>
      </c>
      <c r="D4" s="209">
        <v>123456</v>
      </c>
      <c r="E4" s="209" t="s">
        <v>85</v>
      </c>
      <c r="F4" s="209">
        <v>12345</v>
      </c>
      <c r="G4" s="209" t="s">
        <v>62</v>
      </c>
      <c r="H4" s="210" t="s">
        <v>51</v>
      </c>
      <c r="I4" s="214">
        <v>5000</v>
      </c>
      <c r="J4" s="101" t="s">
        <v>56</v>
      </c>
    </row>
    <row r="5" spans="1:21" ht="24" customHeight="1" x14ac:dyDescent="0.25">
      <c r="A5" s="112" t="str">
        <f>IFERROR(VLOOKUP(B5,'基本情報（メール申込用）'!$A$7:$B$46,2,FALSE),"")</f>
        <v/>
      </c>
      <c r="B5" s="151"/>
      <c r="C5" s="32"/>
      <c r="D5" s="113" t="str">
        <f>IFERROR(VLOOKUP($C5,'参加選手登録表 (メール申込用)'!$B$4:$G$54,5,FALSE),"")</f>
        <v/>
      </c>
      <c r="E5" s="32"/>
      <c r="F5" s="113" t="str">
        <f>IFERROR(VLOOKUP($E5,'参加馬登録表 (メール申込用)'!$B$5:$N$55,2,FALSE),"")</f>
        <v/>
      </c>
      <c r="G5" s="114" t="str">
        <f>IF(C5=0,"",IFERROR(IF('団体情報・合計（メール申込用）'!$C$3="","",'団体情報・合計（メール申込用）'!$C$3),""))</f>
        <v/>
      </c>
      <c r="H5" s="33"/>
      <c r="I5" s="115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102" t="str">
        <f>IFERROR(VLOOKUP(B6,'基本情報（メール申込用）'!$A$7:$B$46,2,FALSE),"")</f>
        <v/>
      </c>
      <c r="B6" s="149"/>
      <c r="C6" s="103"/>
      <c r="D6" s="104" t="str">
        <f>IFERROR(VLOOKUP($C6,'参加選手登録表 (メール申込用)'!$B$4:$G$54,5,FALSE),"")</f>
        <v/>
      </c>
      <c r="E6" s="103"/>
      <c r="F6" s="104" t="str">
        <f>IFERROR(VLOOKUP($E6,'参加馬登録表 (メール申込用)'!$B$5:$N$55,2,FALSE),"")</f>
        <v/>
      </c>
      <c r="G6" s="105" t="str">
        <f>IF(C6=0,"",IFERROR(IF('団体情報・合計（メール申込用）'!$C$3="","",'団体情報・合計（メール申込用）'!$C$3),""))</f>
        <v/>
      </c>
      <c r="H6" s="106"/>
      <c r="I6" s="107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102" t="str">
        <f>IFERROR(VLOOKUP(B7,'基本情報（メール申込用）'!$A$7:$B$46,2,FALSE),"")</f>
        <v/>
      </c>
      <c r="B7" s="149"/>
      <c r="C7" s="103"/>
      <c r="D7" s="104" t="str">
        <f>IFERROR(VLOOKUP($C7,'参加選手登録表 (メール申込用)'!$B$4:$G$54,5,FALSE),"")</f>
        <v/>
      </c>
      <c r="E7" s="103"/>
      <c r="F7" s="104" t="str">
        <f>IFERROR(VLOOKUP($E7,'参加馬登録表 (メール申込用)'!$B$5:$N$55,2,FALSE),"")</f>
        <v/>
      </c>
      <c r="G7" s="105" t="str">
        <f>IF(C7=0,"",IFERROR(IF('団体情報・合計（メール申込用）'!$C$3="","",'団体情報・合計（メール申込用）'!$C$3),""))</f>
        <v/>
      </c>
      <c r="H7" s="106"/>
      <c r="I7" s="107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102" t="str">
        <f>IFERROR(VLOOKUP(B8,'基本情報（メール申込用）'!$A$7:$B$46,2,FALSE),"")</f>
        <v/>
      </c>
      <c r="B8" s="149"/>
      <c r="C8" s="103"/>
      <c r="D8" s="104" t="str">
        <f>IFERROR(VLOOKUP($C8,'参加選手登録表 (メール申込用)'!$B$4:$G$54,5,FALSE),"")</f>
        <v/>
      </c>
      <c r="E8" s="103"/>
      <c r="F8" s="104" t="str">
        <f>IFERROR(VLOOKUP($E8,'参加馬登録表 (メール申込用)'!$B$5:$N$55,2,FALSE),"")</f>
        <v/>
      </c>
      <c r="G8" s="105" t="str">
        <f>IF(C8=0,"",IFERROR(IF('団体情報・合計（メール申込用）'!$C$3="","",'団体情報・合計（メール申込用）'!$C$3),""))</f>
        <v/>
      </c>
      <c r="H8" s="106"/>
      <c r="I8" s="107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102" t="str">
        <f>IFERROR(VLOOKUP(B9,'基本情報（メール申込用）'!$A$7:$B$46,2,FALSE),"")</f>
        <v/>
      </c>
      <c r="B9" s="149"/>
      <c r="C9" s="103"/>
      <c r="D9" s="104" t="str">
        <f>IFERROR(VLOOKUP($C9,'参加選手登録表 (メール申込用)'!$B$4:$G$54,5,FALSE),"")</f>
        <v/>
      </c>
      <c r="E9" s="103"/>
      <c r="F9" s="104" t="str">
        <f>IFERROR(VLOOKUP($E9,'参加馬登録表 (メール申込用)'!$B$5:$N$55,2,FALSE),"")</f>
        <v/>
      </c>
      <c r="G9" s="105" t="str">
        <f>IF(C9=0,"",IFERROR(IF('団体情報・合計（メール申込用）'!$C$3="","",'団体情報・合計（メール申込用）'!$C$3),""))</f>
        <v/>
      </c>
      <c r="H9" s="106"/>
      <c r="I9" s="107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102" t="str">
        <f>IFERROR(VLOOKUP(B10,'基本情報（メール申込用）'!$A$7:$B$46,2,FALSE),"")</f>
        <v/>
      </c>
      <c r="B10" s="149"/>
      <c r="C10" s="103"/>
      <c r="D10" s="104" t="str">
        <f>IFERROR(VLOOKUP($C10,'参加選手登録表 (メール申込用)'!$B$4:$G$54,5,FALSE),"")</f>
        <v/>
      </c>
      <c r="E10" s="103"/>
      <c r="F10" s="104" t="str">
        <f>IFERROR(VLOOKUP($E10,'参加馬登録表 (メール申込用)'!$B$5:$N$55,2,FALSE),"")</f>
        <v/>
      </c>
      <c r="G10" s="105" t="str">
        <f>IF(C10=0,"",IFERROR(IF('団体情報・合計（メール申込用）'!$C$3="","",'団体情報・合計（メール申込用）'!$C$3),""))</f>
        <v/>
      </c>
      <c r="H10" s="106"/>
      <c r="I10" s="107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102" t="str">
        <f>IFERROR(VLOOKUP(B11,'基本情報（メール申込用）'!$A$7:$B$46,2,FALSE),"")</f>
        <v/>
      </c>
      <c r="B11" s="149"/>
      <c r="C11" s="103"/>
      <c r="D11" s="104" t="str">
        <f>IFERROR(VLOOKUP($C11,'参加選手登録表 (メール申込用)'!$B$4:$G$54,5,FALSE),"")</f>
        <v/>
      </c>
      <c r="E11" s="103"/>
      <c r="F11" s="104" t="str">
        <f>IFERROR(VLOOKUP($E11,'参加馬登録表 (メール申込用)'!$B$5:$N$55,2,FALSE),"")</f>
        <v/>
      </c>
      <c r="G11" s="105" t="str">
        <f>IF(C11=0,"",IFERROR(IF('団体情報・合計（メール申込用）'!$C$3="","",'団体情報・合計（メール申込用）'!$C$3),""))</f>
        <v/>
      </c>
      <c r="H11" s="106"/>
      <c r="I11" s="107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102" t="str">
        <f>IFERROR(VLOOKUP(B12,'基本情報（メール申込用）'!$A$7:$B$46,2,FALSE),"")</f>
        <v/>
      </c>
      <c r="B12" s="149"/>
      <c r="C12" s="103"/>
      <c r="D12" s="104" t="str">
        <f>IFERROR(VLOOKUP($C12,'参加選手登録表 (メール申込用)'!$B$4:$G$54,5,FALSE),"")</f>
        <v/>
      </c>
      <c r="E12" s="103"/>
      <c r="F12" s="104" t="str">
        <f>IFERROR(VLOOKUP($E12,'参加馬登録表 (メール申込用)'!$B$5:$N$55,2,FALSE),"")</f>
        <v/>
      </c>
      <c r="G12" s="105" t="str">
        <f>IF(C12=0,"",IFERROR(IF('団体情報・合計（メール申込用）'!$C$3="","",'団体情報・合計（メール申込用）'!$C$3),""))</f>
        <v/>
      </c>
      <c r="H12" s="106"/>
      <c r="I12" s="107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102" t="str">
        <f>IFERROR(VLOOKUP(B13,'基本情報（メール申込用）'!$A$7:$B$46,2,FALSE),"")</f>
        <v/>
      </c>
      <c r="B13" s="149"/>
      <c r="C13" s="103"/>
      <c r="D13" s="104" t="str">
        <f>IFERROR(VLOOKUP($C13,'参加選手登録表 (メール申込用)'!$B$4:$G$54,5,FALSE),"")</f>
        <v/>
      </c>
      <c r="E13" s="103"/>
      <c r="F13" s="104" t="str">
        <f>IFERROR(VLOOKUP($E13,'参加馬登録表 (メール申込用)'!$B$5:$N$55,2,FALSE),"")</f>
        <v/>
      </c>
      <c r="G13" s="105" t="str">
        <f>IF(C13=0,"",IFERROR(IF('団体情報・合計（メール申込用）'!$C$3="","",'団体情報・合計（メール申込用）'!$C$3),""))</f>
        <v/>
      </c>
      <c r="H13" s="106"/>
      <c r="I13" s="107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8" t="str">
        <f>IFERROR(VLOOKUP(B14,'基本情報（メール申込用）'!$A$7:$B$46,2,FALSE),"")</f>
        <v/>
      </c>
      <c r="B14" s="150"/>
      <c r="C14" s="56"/>
      <c r="D14" s="109" t="str">
        <f>IFERROR(VLOOKUP($C14,'参加選手登録表 (メール申込用)'!$B$4:$G$54,5,FALSE),"")</f>
        <v/>
      </c>
      <c r="E14" s="56"/>
      <c r="F14" s="109" t="str">
        <f>IFERROR(VLOOKUP($E14,'参加馬登録表 (メール申込用)'!$B$5:$N$55,2,FALSE),"")</f>
        <v/>
      </c>
      <c r="G14" s="110" t="str">
        <f>IF(C14=0,"",IFERROR(IF('団体情報・合計（メール申込用）'!$C$3="","",'団体情報・合計（メール申込用）'!$C$3),""))</f>
        <v/>
      </c>
      <c r="H14" s="57"/>
      <c r="I14" s="111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12" t="str">
        <f>IFERROR(VLOOKUP(B15,'基本情報（メール申込用）'!$A$7:$B$46,2,FALSE),"")</f>
        <v/>
      </c>
      <c r="B15" s="151"/>
      <c r="C15" s="32"/>
      <c r="D15" s="113" t="str">
        <f>IFERROR(VLOOKUP($C15,'参加選手登録表 (メール申込用)'!$B$4:$G$54,5,FALSE),"")</f>
        <v/>
      </c>
      <c r="E15" s="32"/>
      <c r="F15" s="113" t="str">
        <f>IFERROR(VLOOKUP($E15,'参加馬登録表 (メール申込用)'!$B$5:$N$55,2,FALSE),"")</f>
        <v/>
      </c>
      <c r="G15" s="114" t="str">
        <f>IF(C15=0,"",IFERROR(IF('団体情報・合計（メール申込用）'!$C$3="","",'団体情報・合計（メール申込用）'!$C$3),""))</f>
        <v/>
      </c>
      <c r="H15" s="33"/>
      <c r="I15" s="115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102" t="str">
        <f>IFERROR(VLOOKUP(B16,'基本情報（メール申込用）'!$A$7:$B$46,2,FALSE),"")</f>
        <v/>
      </c>
      <c r="B16" s="149"/>
      <c r="C16" s="103"/>
      <c r="D16" s="104" t="str">
        <f>IFERROR(VLOOKUP($C16,'参加選手登録表 (メール申込用)'!$B$4:$G$54,5,FALSE),"")</f>
        <v/>
      </c>
      <c r="E16" s="103"/>
      <c r="F16" s="104" t="str">
        <f>IFERROR(VLOOKUP($E16,'参加馬登録表 (メール申込用)'!$B$5:$N$55,2,FALSE),"")</f>
        <v/>
      </c>
      <c r="G16" s="105" t="str">
        <f>IF(C16=0,"",IFERROR(IF('団体情報・合計（メール申込用）'!$C$3="","",'団体情報・合計（メール申込用）'!$C$3),""))</f>
        <v/>
      </c>
      <c r="H16" s="106"/>
      <c r="I16" s="107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102" t="str">
        <f>IFERROR(VLOOKUP(B17,'基本情報（メール申込用）'!$A$7:$B$46,2,FALSE),"")</f>
        <v/>
      </c>
      <c r="B17" s="149"/>
      <c r="C17" s="103"/>
      <c r="D17" s="104" t="str">
        <f>IFERROR(VLOOKUP($C17,'参加選手登録表 (メール申込用)'!$B$4:$G$54,5,FALSE),"")</f>
        <v/>
      </c>
      <c r="E17" s="103"/>
      <c r="F17" s="104" t="str">
        <f>IFERROR(VLOOKUP($E17,'参加馬登録表 (メール申込用)'!$B$5:$N$55,2,FALSE),"")</f>
        <v/>
      </c>
      <c r="G17" s="105" t="str">
        <f>IF(C17=0,"",IFERROR(IF('団体情報・合計（メール申込用）'!$C$3="","",'団体情報・合計（メール申込用）'!$C$3),""))</f>
        <v/>
      </c>
      <c r="H17" s="106"/>
      <c r="I17" s="107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102" t="str">
        <f>IFERROR(VLOOKUP(B18,'基本情報（メール申込用）'!$A$7:$B$46,2,FALSE),"")</f>
        <v/>
      </c>
      <c r="B18" s="149"/>
      <c r="C18" s="103"/>
      <c r="D18" s="104" t="str">
        <f>IFERROR(VLOOKUP($C18,'参加選手登録表 (メール申込用)'!$B$4:$G$54,5,FALSE),"")</f>
        <v/>
      </c>
      <c r="E18" s="103"/>
      <c r="F18" s="104" t="str">
        <f>IFERROR(VLOOKUP($E18,'参加馬登録表 (メール申込用)'!$B$5:$N$55,2,FALSE),"")</f>
        <v/>
      </c>
      <c r="G18" s="105" t="str">
        <f>IF(C18=0,"",IFERROR(IF('団体情報・合計（メール申込用）'!$C$3="","",'団体情報・合計（メール申込用）'!$C$3),""))</f>
        <v/>
      </c>
      <c r="H18" s="106"/>
      <c r="I18" s="107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102" t="str">
        <f>IFERROR(VLOOKUP(B19,'基本情報（メール申込用）'!$A$7:$B$46,2,FALSE),"")</f>
        <v/>
      </c>
      <c r="B19" s="149"/>
      <c r="C19" s="103"/>
      <c r="D19" s="104" t="str">
        <f>IFERROR(VLOOKUP($C19,'参加選手登録表 (メール申込用)'!$B$4:$G$54,5,FALSE),"")</f>
        <v/>
      </c>
      <c r="E19" s="103"/>
      <c r="F19" s="104" t="str">
        <f>IFERROR(VLOOKUP($E19,'参加馬登録表 (メール申込用)'!$B$5:$N$55,2,FALSE),"")</f>
        <v/>
      </c>
      <c r="G19" s="105" t="str">
        <f>IF(C19=0,"",IFERROR(IF('団体情報・合計（メール申込用）'!$C$3="","",'団体情報・合計（メール申込用）'!$C$3),""))</f>
        <v/>
      </c>
      <c r="H19" s="106"/>
      <c r="I19" s="107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102" t="str">
        <f>IFERROR(VLOOKUP(B20,'基本情報（メール申込用）'!$A$7:$B$46,2,FALSE),"")</f>
        <v/>
      </c>
      <c r="B20" s="149"/>
      <c r="C20" s="103"/>
      <c r="D20" s="104" t="str">
        <f>IFERROR(VLOOKUP($C20,'参加選手登録表 (メール申込用)'!$B$4:$G$54,5,FALSE),"")</f>
        <v/>
      </c>
      <c r="E20" s="103"/>
      <c r="F20" s="104" t="str">
        <f>IFERROR(VLOOKUP($E20,'参加馬登録表 (メール申込用)'!$B$5:$N$55,2,FALSE),"")</f>
        <v/>
      </c>
      <c r="G20" s="105" t="str">
        <f>IF(C20=0,"",IFERROR(IF('団体情報・合計（メール申込用）'!$C$3="","",'団体情報・合計（メール申込用）'!$C$3),""))</f>
        <v/>
      </c>
      <c r="H20" s="106"/>
      <c r="I20" s="107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102" t="str">
        <f>IFERROR(VLOOKUP(B21,'基本情報（メール申込用）'!$A$7:$B$46,2,FALSE),"")</f>
        <v/>
      </c>
      <c r="B21" s="149"/>
      <c r="C21" s="103"/>
      <c r="D21" s="104" t="str">
        <f>IFERROR(VLOOKUP($C21,'参加選手登録表 (メール申込用)'!$B$4:$G$54,5,FALSE),"")</f>
        <v/>
      </c>
      <c r="E21" s="103"/>
      <c r="F21" s="104" t="str">
        <f>IFERROR(VLOOKUP($E21,'参加馬登録表 (メール申込用)'!$B$5:$N$55,2,FALSE),"")</f>
        <v/>
      </c>
      <c r="G21" s="105"/>
      <c r="H21" s="106"/>
      <c r="I21" s="107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102" t="str">
        <f>IFERROR(VLOOKUP(B22,'基本情報（メール申込用）'!$A$7:$B$46,2,FALSE),"")</f>
        <v/>
      </c>
      <c r="B22" s="149"/>
      <c r="C22" s="103"/>
      <c r="D22" s="104" t="str">
        <f>IFERROR(VLOOKUP($C22,'参加選手登録表 (メール申込用)'!$B$4:$G$54,5,FALSE),"")</f>
        <v/>
      </c>
      <c r="E22" s="103"/>
      <c r="F22" s="104" t="str">
        <f>IFERROR(VLOOKUP($E22,'参加馬登録表 (メール申込用)'!$B$5:$N$55,2,FALSE),"")</f>
        <v/>
      </c>
      <c r="G22" s="105" t="str">
        <f>IF(C22=0,"",IFERROR(IF('団体情報・合計（メール申込用）'!$C$3="","",'団体情報・合計（メール申込用）'!$C$3),""))</f>
        <v/>
      </c>
      <c r="H22" s="106"/>
      <c r="I22" s="107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102" t="str">
        <f>IFERROR(VLOOKUP(B23,'基本情報（メール申込用）'!$A$7:$B$46,2,FALSE),"")</f>
        <v/>
      </c>
      <c r="B23" s="149"/>
      <c r="C23" s="103"/>
      <c r="D23" s="104" t="str">
        <f>IFERROR(VLOOKUP($C23,'参加選手登録表 (メール申込用)'!$B$4:$G$54,5,FALSE),"")</f>
        <v/>
      </c>
      <c r="E23" s="103"/>
      <c r="F23" s="104" t="str">
        <f>IFERROR(VLOOKUP($E23,'参加馬登録表 (メール申込用)'!$B$5:$N$55,2,FALSE),"")</f>
        <v/>
      </c>
      <c r="G23" s="105" t="str">
        <f>IF(C23=0,"",IFERROR(IF('団体情報・合計（メール申込用）'!$C$3="","",'団体情報・合計（メール申込用）'!$C$3),""))</f>
        <v/>
      </c>
      <c r="H23" s="106"/>
      <c r="I23" s="107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6" t="str">
        <f>IFERROR(VLOOKUP(B24,'基本情報（メール申込用）'!$A$7:$B$46,2,FALSE),"")</f>
        <v/>
      </c>
      <c r="B24" s="152"/>
      <c r="C24" s="117"/>
      <c r="D24" s="118" t="str">
        <f>IFERROR(VLOOKUP($C24,'参加選手登録表 (メール申込用)'!$B$4:$G$54,5,FALSE),"")</f>
        <v/>
      </c>
      <c r="E24" s="117"/>
      <c r="F24" s="118" t="str">
        <f>IFERROR(VLOOKUP($E24,'参加馬登録表 (メール申込用)'!$B$5:$N$55,2,FALSE),"")</f>
        <v/>
      </c>
      <c r="G24" s="119" t="str">
        <f>IF(C24=0,"",IFERROR(IF('団体情報・合計（メール申込用）'!$C$3="","",'団体情報・合計（メール申込用）'!$C$3),""))</f>
        <v/>
      </c>
      <c r="H24" s="120"/>
      <c r="I24" s="121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22" t="str">
        <f>IFERROR(VLOOKUP(B25,'基本情報（メール申込用）'!$A$7:$B$46,2,FALSE),"")</f>
        <v/>
      </c>
      <c r="B25" s="153"/>
      <c r="C25" s="53"/>
      <c r="D25" s="123" t="str">
        <f>IFERROR(VLOOKUP($C25,'参加選手登録表 (メール申込用)'!$B$4:$G$54,5,FALSE),"")</f>
        <v/>
      </c>
      <c r="E25" s="53"/>
      <c r="F25" s="123" t="str">
        <f>IFERROR(VLOOKUP($E25,'参加馬登録表 (メール申込用)'!$B$5:$N$55,2,FALSE),"")</f>
        <v/>
      </c>
      <c r="G25" s="124" t="str">
        <f>IF(C25=0,"",IFERROR(IF('団体情報・合計（メール申込用）'!$C$3="","",'団体情報・合計（メール申込用）'!$C$3),""))</f>
        <v/>
      </c>
      <c r="H25" s="54"/>
      <c r="I25" s="125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102" t="str">
        <f>IFERROR(VLOOKUP(B26,'基本情報（メール申込用）'!$A$7:$B$46,2,FALSE),"")</f>
        <v/>
      </c>
      <c r="B26" s="149"/>
      <c r="C26" s="103"/>
      <c r="D26" s="104" t="str">
        <f>IFERROR(VLOOKUP($C26,'参加選手登録表 (メール申込用)'!$B$4:$G$54,5,FALSE),"")</f>
        <v/>
      </c>
      <c r="E26" s="103"/>
      <c r="F26" s="104" t="str">
        <f>IFERROR(VLOOKUP($E26,'参加馬登録表 (メール申込用)'!$B$5:$N$55,2,FALSE),"")</f>
        <v/>
      </c>
      <c r="G26" s="105" t="str">
        <f>IF(C26=0,"",IFERROR(IF('団体情報・合計（メール申込用）'!$C$3="","",'団体情報・合計（メール申込用）'!$C$3),""))</f>
        <v/>
      </c>
      <c r="H26" s="106"/>
      <c r="I26" s="107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102" t="str">
        <f>IFERROR(VLOOKUP(B27,'基本情報（メール申込用）'!$A$7:$B$46,2,FALSE),"")</f>
        <v/>
      </c>
      <c r="B27" s="149"/>
      <c r="C27" s="103"/>
      <c r="D27" s="104" t="str">
        <f>IFERROR(VLOOKUP($C27,'参加選手登録表 (メール申込用)'!$B$4:$G$54,5,FALSE),"")</f>
        <v/>
      </c>
      <c r="E27" s="103"/>
      <c r="F27" s="104" t="str">
        <f>IFERROR(VLOOKUP($E27,'参加馬登録表 (メール申込用)'!$B$5:$N$55,2,FALSE),"")</f>
        <v/>
      </c>
      <c r="G27" s="105" t="str">
        <f>IF(C27=0,"",IFERROR(IF('団体情報・合計（メール申込用）'!$C$3="","",'団体情報・合計（メール申込用）'!$C$3),""))</f>
        <v/>
      </c>
      <c r="H27" s="106"/>
      <c r="I27" s="107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102" t="str">
        <f>IFERROR(VLOOKUP(B28,'基本情報（メール申込用）'!$A$7:$B$46,2,FALSE),"")</f>
        <v/>
      </c>
      <c r="B28" s="149"/>
      <c r="C28" s="103"/>
      <c r="D28" s="104" t="str">
        <f>IFERROR(VLOOKUP($C28,'参加選手登録表 (メール申込用)'!$B$4:$G$54,5,FALSE),"")</f>
        <v/>
      </c>
      <c r="E28" s="103"/>
      <c r="F28" s="104" t="str">
        <f>IFERROR(VLOOKUP($E28,'参加馬登録表 (メール申込用)'!$B$5:$N$55,2,FALSE),"")</f>
        <v/>
      </c>
      <c r="G28" s="105" t="str">
        <f>IF(C28=0,"",IFERROR(IF('団体情報・合計（メール申込用）'!$C$3="","",'団体情報・合計（メール申込用）'!$C$3),""))</f>
        <v/>
      </c>
      <c r="H28" s="106"/>
      <c r="I28" s="107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102" t="str">
        <f>IFERROR(VLOOKUP(B29,'基本情報（メール申込用）'!$A$7:$B$46,2,FALSE),"")</f>
        <v/>
      </c>
      <c r="B29" s="149"/>
      <c r="C29" s="103"/>
      <c r="D29" s="104" t="str">
        <f>IFERROR(VLOOKUP($C29,'参加選手登録表 (メール申込用)'!$B$4:$G$54,5,FALSE),"")</f>
        <v/>
      </c>
      <c r="E29" s="103"/>
      <c r="F29" s="104" t="str">
        <f>IFERROR(VLOOKUP($E29,'参加馬登録表 (メール申込用)'!$B$5:$N$55,2,FALSE),"")</f>
        <v/>
      </c>
      <c r="G29" s="105" t="str">
        <f>IF(C29=0,"",IFERROR(IF('団体情報・合計（メール申込用）'!$C$3="","",'団体情報・合計（メール申込用）'!$C$3),""))</f>
        <v/>
      </c>
      <c r="H29" s="106"/>
      <c r="I29" s="107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102" t="str">
        <f>IFERROR(VLOOKUP(B30,'基本情報（メール申込用）'!$A$7:$B$46,2,FALSE),"")</f>
        <v/>
      </c>
      <c r="B30" s="149"/>
      <c r="C30" s="103"/>
      <c r="D30" s="104" t="str">
        <f>IFERROR(VLOOKUP($C30,'参加選手登録表 (メール申込用)'!$B$4:$G$54,5,FALSE),"")</f>
        <v/>
      </c>
      <c r="E30" s="103"/>
      <c r="F30" s="104" t="str">
        <f>IFERROR(VLOOKUP($E30,'参加馬登録表 (メール申込用)'!$B$5:$N$55,2,FALSE),"")</f>
        <v/>
      </c>
      <c r="G30" s="105" t="str">
        <f>IF(C30=0,"",IFERROR(IF('団体情報・合計（メール申込用）'!$C$3="","",'団体情報・合計（メール申込用）'!$C$3),""))</f>
        <v/>
      </c>
      <c r="H30" s="106"/>
      <c r="I30" s="107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102" t="str">
        <f>IFERROR(VLOOKUP(B31,'基本情報（メール申込用）'!$A$7:$B$46,2,FALSE),"")</f>
        <v/>
      </c>
      <c r="B31" s="149"/>
      <c r="C31" s="103"/>
      <c r="D31" s="104" t="str">
        <f>IFERROR(VLOOKUP($C31,'参加選手登録表 (メール申込用)'!$B$4:$G$54,5,FALSE),"")</f>
        <v/>
      </c>
      <c r="E31" s="103"/>
      <c r="F31" s="104" t="str">
        <f>IFERROR(VLOOKUP($E31,'参加馬登録表 (メール申込用)'!$B$5:$N$55,2,FALSE),"")</f>
        <v/>
      </c>
      <c r="G31" s="105" t="str">
        <f>IF(C31=0,"",IFERROR(IF('団体情報・合計（メール申込用）'!$C$3="","",'団体情報・合計（メール申込用）'!$C$3),""))</f>
        <v/>
      </c>
      <c r="H31" s="106"/>
      <c r="I31" s="107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102" t="str">
        <f>IFERROR(VLOOKUP(B32,'基本情報（メール申込用）'!$A$7:$B$46,2,FALSE),"")</f>
        <v/>
      </c>
      <c r="B32" s="149"/>
      <c r="C32" s="103"/>
      <c r="D32" s="104" t="str">
        <f>IFERROR(VLOOKUP($C32,'参加選手登録表 (メール申込用)'!$B$4:$G$54,5,FALSE),"")</f>
        <v/>
      </c>
      <c r="E32" s="103"/>
      <c r="F32" s="104" t="str">
        <f>IFERROR(VLOOKUP($E32,'参加馬登録表 (メール申込用)'!$B$5:$N$55,2,FALSE),"")</f>
        <v/>
      </c>
      <c r="G32" s="105" t="str">
        <f>IF(C32=0,"",IFERROR(IF('団体情報・合計（メール申込用）'!$C$3="","",'団体情報・合計（メール申込用）'!$C$3),""))</f>
        <v/>
      </c>
      <c r="H32" s="106"/>
      <c r="I32" s="107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102" t="str">
        <f>IFERROR(VLOOKUP(B33,'基本情報（メール申込用）'!$A$7:$B$46,2,FALSE),"")</f>
        <v/>
      </c>
      <c r="B33" s="149"/>
      <c r="C33" s="103"/>
      <c r="D33" s="104" t="str">
        <f>IFERROR(VLOOKUP($C33,'参加選手登録表 (メール申込用)'!$B$4:$G$54,5,FALSE),"")</f>
        <v/>
      </c>
      <c r="E33" s="103"/>
      <c r="F33" s="104" t="str">
        <f>IFERROR(VLOOKUP($E33,'参加馬登録表 (メール申込用)'!$B$5:$N$55,2,FALSE),"")</f>
        <v/>
      </c>
      <c r="G33" s="105" t="str">
        <f>IF(C33=0,"",IFERROR(IF('団体情報・合計（メール申込用）'!$C$3="","",'団体情報・合計（メール申込用）'!$C$3),""))</f>
        <v/>
      </c>
      <c r="H33" s="106"/>
      <c r="I33" s="107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8" t="str">
        <f>IFERROR(VLOOKUP(B34,'基本情報（メール申込用）'!$A$7:$B$46,2,FALSE),"")</f>
        <v/>
      </c>
      <c r="B34" s="150"/>
      <c r="C34" s="56"/>
      <c r="D34" s="109" t="str">
        <f>IFERROR(VLOOKUP($C34,'参加選手登録表 (メール申込用)'!$B$4:$G$54,5,FALSE),"")</f>
        <v/>
      </c>
      <c r="E34" s="56"/>
      <c r="F34" s="109" t="str">
        <f>IFERROR(VLOOKUP($E34,'参加馬登録表 (メール申込用)'!$B$5:$N$55,2,FALSE),"")</f>
        <v/>
      </c>
      <c r="G34" s="110" t="str">
        <f>IF(C34=0,"",IFERROR(IF('団体情報・合計（メール申込用）'!$C$3="","",'団体情報・合計（メール申込用）'!$C$3),""))</f>
        <v/>
      </c>
      <c r="H34" s="57"/>
      <c r="I34" s="111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12" t="str">
        <f>IFERROR(VLOOKUP(B35,'基本情報（メール申込用）'!$A$7:$B$46,2,FALSE),"")</f>
        <v/>
      </c>
      <c r="B35" s="151"/>
      <c r="C35" s="32"/>
      <c r="D35" s="113" t="str">
        <f>IFERROR(VLOOKUP($C35,'参加選手登録表 (メール申込用)'!$B$4:$G$54,5,FALSE),"")</f>
        <v/>
      </c>
      <c r="E35" s="32"/>
      <c r="F35" s="113" t="str">
        <f>IFERROR(VLOOKUP($E35,'参加馬登録表 (メール申込用)'!$B$5:$N$55,2,FALSE),"")</f>
        <v/>
      </c>
      <c r="G35" s="114" t="str">
        <f>IF(C35=0,"",IFERROR(IF('団体情報・合計（メール申込用）'!$C$3="","",'団体情報・合計（メール申込用）'!$C$3),""))</f>
        <v/>
      </c>
      <c r="H35" s="33"/>
      <c r="I35" s="115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102" t="str">
        <f>IFERROR(VLOOKUP(B36,'基本情報（メール申込用）'!$A$7:$B$46,2,FALSE),"")</f>
        <v/>
      </c>
      <c r="B36" s="149"/>
      <c r="C36" s="103"/>
      <c r="D36" s="104" t="str">
        <f>IFERROR(VLOOKUP($C36,'参加選手登録表 (メール申込用)'!$B$4:$G$54,5,FALSE),"")</f>
        <v/>
      </c>
      <c r="E36" s="103"/>
      <c r="F36" s="104" t="str">
        <f>IFERROR(VLOOKUP($E36,'参加馬登録表 (メール申込用)'!$B$5:$N$55,2,FALSE),"")</f>
        <v/>
      </c>
      <c r="G36" s="105" t="str">
        <f>IF(C36=0,"",IFERROR(IF('団体情報・合計（メール申込用）'!$C$3="","",'団体情報・合計（メール申込用）'!$C$3),""))</f>
        <v/>
      </c>
      <c r="H36" s="106"/>
      <c r="I36" s="107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102" t="str">
        <f>IFERROR(VLOOKUP(B37,'基本情報（メール申込用）'!$A$7:$B$46,2,FALSE),"")</f>
        <v/>
      </c>
      <c r="B37" s="149"/>
      <c r="C37" s="103"/>
      <c r="D37" s="104" t="str">
        <f>IFERROR(VLOOKUP($C37,'参加選手登録表 (メール申込用)'!$B$4:$G$54,5,FALSE),"")</f>
        <v/>
      </c>
      <c r="E37" s="103"/>
      <c r="F37" s="104" t="str">
        <f>IFERROR(VLOOKUP($E37,'参加馬登録表 (メール申込用)'!$B$5:$N$55,2,FALSE),"")</f>
        <v/>
      </c>
      <c r="G37" s="105" t="str">
        <f>IF(C37=0,"",IFERROR(IF('団体情報・合計（メール申込用）'!$C$3="","",'団体情報・合計（メール申込用）'!$C$3),""))</f>
        <v/>
      </c>
      <c r="H37" s="106"/>
      <c r="I37" s="107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102" t="str">
        <f>IFERROR(VLOOKUP(B38,'基本情報（メール申込用）'!$A$7:$B$46,2,FALSE),"")</f>
        <v/>
      </c>
      <c r="B38" s="149"/>
      <c r="C38" s="103"/>
      <c r="D38" s="104" t="str">
        <f>IFERROR(VLOOKUP($C38,'参加選手登録表 (メール申込用)'!$B$4:$G$54,5,FALSE),"")</f>
        <v/>
      </c>
      <c r="E38" s="103"/>
      <c r="F38" s="104" t="str">
        <f>IFERROR(VLOOKUP($E38,'参加馬登録表 (メール申込用)'!$B$5:$N$55,2,FALSE),"")</f>
        <v/>
      </c>
      <c r="G38" s="105" t="str">
        <f>IF(C38=0,"",IFERROR(IF('団体情報・合計（メール申込用）'!$C$3="","",'団体情報・合計（メール申込用）'!$C$3),""))</f>
        <v/>
      </c>
      <c r="H38" s="106"/>
      <c r="I38" s="107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102" t="str">
        <f>IFERROR(VLOOKUP(B39,'基本情報（メール申込用）'!$A$7:$B$46,2,FALSE),"")</f>
        <v/>
      </c>
      <c r="B39" s="149"/>
      <c r="C39" s="103"/>
      <c r="D39" s="104" t="str">
        <f>IFERROR(VLOOKUP($C39,'参加選手登録表 (メール申込用)'!$B$4:$G$54,5,FALSE),"")</f>
        <v/>
      </c>
      <c r="E39" s="103"/>
      <c r="F39" s="104" t="str">
        <f>IFERROR(VLOOKUP($E39,'参加馬登録表 (メール申込用)'!$B$5:$N$55,2,FALSE),"")</f>
        <v/>
      </c>
      <c r="G39" s="105" t="str">
        <f>IF(C39=0,"",IFERROR(IF('団体情報・合計（メール申込用）'!$C$3="","",'団体情報・合計（メール申込用）'!$C$3),""))</f>
        <v/>
      </c>
      <c r="H39" s="106"/>
      <c r="I39" s="107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102" t="str">
        <f>IFERROR(VLOOKUP(B40,'基本情報（メール申込用）'!$A$7:$B$46,2,FALSE),"")</f>
        <v/>
      </c>
      <c r="B40" s="149"/>
      <c r="C40" s="103"/>
      <c r="D40" s="104" t="str">
        <f>IFERROR(VLOOKUP($C40,'参加選手登録表 (メール申込用)'!$B$4:$G$54,5,FALSE),"")</f>
        <v/>
      </c>
      <c r="E40" s="103"/>
      <c r="F40" s="104" t="str">
        <f>IFERROR(VLOOKUP($E40,'参加馬登録表 (メール申込用)'!$B$5:$N$55,2,FALSE),"")</f>
        <v/>
      </c>
      <c r="G40" s="105" t="str">
        <f>IF(C40=0,"",IFERROR(IF('団体情報・合計（メール申込用）'!$C$3="","",'団体情報・合計（メール申込用）'!$C$3),""))</f>
        <v/>
      </c>
      <c r="H40" s="106"/>
      <c r="I40" s="107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102" t="str">
        <f>IFERROR(VLOOKUP(B41,'基本情報（メール申込用）'!$A$7:$B$46,2,FALSE),"")</f>
        <v/>
      </c>
      <c r="B41" s="149"/>
      <c r="C41" s="103"/>
      <c r="D41" s="104" t="str">
        <f>IFERROR(VLOOKUP($C41,'参加選手登録表 (メール申込用)'!$B$4:$G$54,5,FALSE),"")</f>
        <v/>
      </c>
      <c r="E41" s="103"/>
      <c r="F41" s="104" t="str">
        <f>IFERROR(VLOOKUP($E41,'参加馬登録表 (メール申込用)'!$B$5:$N$55,2,FALSE),"")</f>
        <v/>
      </c>
      <c r="G41" s="105" t="str">
        <f>IF(C41=0,"",IFERROR(IF('団体情報・合計（メール申込用）'!$C$3="","",'団体情報・合計（メール申込用）'!$C$3),""))</f>
        <v/>
      </c>
      <c r="H41" s="106"/>
      <c r="I41" s="107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102" t="str">
        <f>IFERROR(VLOOKUP(B42,'基本情報（メール申込用）'!$A$7:$B$46,2,FALSE),"")</f>
        <v/>
      </c>
      <c r="B42" s="149"/>
      <c r="C42" s="103"/>
      <c r="D42" s="104" t="str">
        <f>IFERROR(VLOOKUP($C42,'参加選手登録表 (メール申込用)'!$B$4:$G$54,5,FALSE),"")</f>
        <v/>
      </c>
      <c r="E42" s="103"/>
      <c r="F42" s="104" t="str">
        <f>IFERROR(VLOOKUP($E42,'参加馬登録表 (メール申込用)'!$B$5:$N$55,2,FALSE),"")</f>
        <v/>
      </c>
      <c r="G42" s="105" t="str">
        <f>IF(C42=0,"",IFERROR(IF('団体情報・合計（メール申込用）'!$C$3="","",'団体情報・合計（メール申込用）'!$C$3),""))</f>
        <v/>
      </c>
      <c r="H42" s="106"/>
      <c r="I42" s="107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102" t="str">
        <f>IFERROR(VLOOKUP(B43,'基本情報（メール申込用）'!$A$7:$B$46,2,FALSE),"")</f>
        <v/>
      </c>
      <c r="B43" s="149"/>
      <c r="C43" s="103"/>
      <c r="D43" s="104" t="str">
        <f>IFERROR(VLOOKUP($C43,'参加選手登録表 (メール申込用)'!$B$4:$G$54,5,FALSE),"")</f>
        <v/>
      </c>
      <c r="E43" s="103"/>
      <c r="F43" s="104" t="str">
        <f>IFERROR(VLOOKUP($E43,'参加馬登録表 (メール申込用)'!$B$5:$N$55,2,FALSE),"")</f>
        <v/>
      </c>
      <c r="G43" s="105" t="str">
        <f>IF(C43=0,"",IFERROR(IF('団体情報・合計（メール申込用）'!$C$3="","",'団体情報・合計（メール申込用）'!$C$3),""))</f>
        <v/>
      </c>
      <c r="H43" s="106"/>
      <c r="I43" s="107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6" t="str">
        <f>IFERROR(VLOOKUP(B44,'基本情報（メール申込用）'!$A$7:$B$46,2,FALSE),"")</f>
        <v/>
      </c>
      <c r="B44" s="152"/>
      <c r="C44" s="117"/>
      <c r="D44" s="118" t="str">
        <f>IFERROR(VLOOKUP($C44,'参加選手登録表 (メール申込用)'!$B$4:$G$54,5,FALSE),"")</f>
        <v/>
      </c>
      <c r="E44" s="117"/>
      <c r="F44" s="118" t="str">
        <f>IFERROR(VLOOKUP($E44,'参加馬登録表 (メール申込用)'!$B$5:$N$55,2,FALSE),"")</f>
        <v/>
      </c>
      <c r="G44" s="119" t="str">
        <f>IF(C44=0,"",IFERROR(IF('団体情報・合計（メール申込用）'!$C$3="","",'団体情報・合計（メール申込用）'!$C$3),""))</f>
        <v/>
      </c>
      <c r="H44" s="120"/>
      <c r="I44" s="121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22" t="str">
        <f>IFERROR(VLOOKUP(B45,'基本情報（メール申込用）'!$A$7:$B$46,2,FALSE),"")</f>
        <v/>
      </c>
      <c r="B45" s="153"/>
      <c r="C45" s="53"/>
      <c r="D45" s="123" t="str">
        <f>IFERROR(VLOOKUP($C45,'参加選手登録表 (メール申込用)'!$B$4:$G$54,5,FALSE),"")</f>
        <v/>
      </c>
      <c r="E45" s="53"/>
      <c r="F45" s="123" t="str">
        <f>IFERROR(VLOOKUP($E45,'参加馬登録表 (メール申込用)'!$B$5:$N$55,2,FALSE),"")</f>
        <v/>
      </c>
      <c r="G45" s="124" t="str">
        <f>IF(C45=0,"",IFERROR(IF('団体情報・合計（メール申込用）'!$C$3="","",'団体情報・合計（メール申込用）'!$C$3),""))</f>
        <v/>
      </c>
      <c r="H45" s="54"/>
      <c r="I45" s="125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102" t="str">
        <f>IFERROR(VLOOKUP(B46,'基本情報（メール申込用）'!$A$7:$B$46,2,FALSE),"")</f>
        <v/>
      </c>
      <c r="B46" s="149"/>
      <c r="C46" s="103"/>
      <c r="D46" s="104" t="str">
        <f>IFERROR(VLOOKUP($C46,'参加選手登録表 (メール申込用)'!$B$4:$G$54,5,FALSE),"")</f>
        <v/>
      </c>
      <c r="E46" s="103"/>
      <c r="F46" s="104" t="str">
        <f>IFERROR(VLOOKUP($E46,'参加馬登録表 (メール申込用)'!$B$5:$N$55,2,FALSE),"")</f>
        <v/>
      </c>
      <c r="G46" s="105" t="str">
        <f>IF(C46=0,"",IFERROR(IF('団体情報・合計（メール申込用）'!$C$3="","",'団体情報・合計（メール申込用）'!$C$3),""))</f>
        <v/>
      </c>
      <c r="H46" s="106"/>
      <c r="I46" s="107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102" t="str">
        <f>IFERROR(VLOOKUP(B47,'基本情報（メール申込用）'!$A$7:$B$46,2,FALSE),"")</f>
        <v/>
      </c>
      <c r="B47" s="149"/>
      <c r="C47" s="103"/>
      <c r="D47" s="104" t="str">
        <f>IFERROR(VLOOKUP($C47,'参加選手登録表 (メール申込用)'!$B$4:$G$54,5,FALSE),"")</f>
        <v/>
      </c>
      <c r="E47" s="103"/>
      <c r="F47" s="104" t="str">
        <f>IFERROR(VLOOKUP($E47,'参加馬登録表 (メール申込用)'!$B$5:$N$55,2,FALSE),"")</f>
        <v/>
      </c>
      <c r="G47" s="105" t="str">
        <f>IF(C47=0,"",IFERROR(IF('団体情報・合計（メール申込用）'!$C$3="","",'団体情報・合計（メール申込用）'!$C$3),""))</f>
        <v/>
      </c>
      <c r="H47" s="106"/>
      <c r="I47" s="107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102" t="str">
        <f>IFERROR(VLOOKUP(B48,'基本情報（メール申込用）'!$A$7:$B$46,2,FALSE),"")</f>
        <v/>
      </c>
      <c r="B48" s="149"/>
      <c r="C48" s="103"/>
      <c r="D48" s="104" t="str">
        <f>IFERROR(VLOOKUP($C48,'参加選手登録表 (メール申込用)'!$B$4:$G$54,5,FALSE),"")</f>
        <v/>
      </c>
      <c r="E48" s="103"/>
      <c r="F48" s="104" t="str">
        <f>IFERROR(VLOOKUP($E48,'参加馬登録表 (メール申込用)'!$B$5:$N$55,2,FALSE),"")</f>
        <v/>
      </c>
      <c r="G48" s="105" t="str">
        <f>IF(C48=0,"",IFERROR(IF('団体情報・合計（メール申込用）'!$C$3="","",'団体情報・合計（メール申込用）'!$C$3),""))</f>
        <v/>
      </c>
      <c r="H48" s="106"/>
      <c r="I48" s="107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102" t="str">
        <f>IFERROR(VLOOKUP(B49,'基本情報（メール申込用）'!$A$7:$B$46,2,FALSE),"")</f>
        <v/>
      </c>
      <c r="B49" s="149"/>
      <c r="C49" s="103"/>
      <c r="D49" s="104" t="str">
        <f>IFERROR(VLOOKUP($C49,'参加選手登録表 (メール申込用)'!$B$4:$G$54,5,FALSE),"")</f>
        <v/>
      </c>
      <c r="E49" s="103"/>
      <c r="F49" s="104" t="str">
        <f>IFERROR(VLOOKUP($E49,'参加馬登録表 (メール申込用)'!$B$5:$N$55,2,FALSE),"")</f>
        <v/>
      </c>
      <c r="G49" s="105" t="str">
        <f>IF(C49=0,"",IFERROR(IF('団体情報・合計（メール申込用）'!$C$3="","",'団体情報・合計（メール申込用）'!$C$3),""))</f>
        <v/>
      </c>
      <c r="H49" s="106"/>
      <c r="I49" s="107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102" t="str">
        <f>IFERROR(VLOOKUP(B50,'基本情報（メール申込用）'!$A$7:$B$46,2,FALSE),"")</f>
        <v/>
      </c>
      <c r="B50" s="149"/>
      <c r="C50" s="103"/>
      <c r="D50" s="104" t="str">
        <f>IFERROR(VLOOKUP($C50,'参加選手登録表 (メール申込用)'!$B$4:$G$54,5,FALSE),"")</f>
        <v/>
      </c>
      <c r="E50" s="103"/>
      <c r="F50" s="104" t="str">
        <f>IFERROR(VLOOKUP($E50,'参加馬登録表 (メール申込用)'!$B$5:$N$55,2,FALSE),"")</f>
        <v/>
      </c>
      <c r="G50" s="105" t="str">
        <f>IF(C50=0,"",IFERROR(IF('団体情報・合計（メール申込用）'!$C$3="","",'団体情報・合計（メール申込用）'!$C$3),""))</f>
        <v/>
      </c>
      <c r="H50" s="106"/>
      <c r="I50" s="107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102" t="str">
        <f>IFERROR(VLOOKUP(B51,'基本情報（メール申込用）'!$A$7:$B$46,2,FALSE),"")</f>
        <v/>
      </c>
      <c r="B51" s="149"/>
      <c r="C51" s="103"/>
      <c r="D51" s="104" t="str">
        <f>IFERROR(VLOOKUP($C51,'参加選手登録表 (メール申込用)'!$B$4:$G$54,5,FALSE),"")</f>
        <v/>
      </c>
      <c r="E51" s="103"/>
      <c r="F51" s="104" t="str">
        <f>IFERROR(VLOOKUP($E51,'参加馬登録表 (メール申込用)'!$B$5:$N$55,2,FALSE),"")</f>
        <v/>
      </c>
      <c r="G51" s="105" t="str">
        <f>IF(C51=0,"",IFERROR(IF('団体情報・合計（メール申込用）'!$C$3="","",'団体情報・合計（メール申込用）'!$C$3),""))</f>
        <v/>
      </c>
      <c r="H51" s="106"/>
      <c r="I51" s="107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102" t="str">
        <f>IFERROR(VLOOKUP(B52,'基本情報（メール申込用）'!$A$7:$B$46,2,FALSE),"")</f>
        <v/>
      </c>
      <c r="B52" s="149"/>
      <c r="C52" s="103"/>
      <c r="D52" s="104" t="str">
        <f>IFERROR(VLOOKUP($C52,'参加選手登録表 (メール申込用)'!$B$4:$G$54,5,FALSE),"")</f>
        <v/>
      </c>
      <c r="E52" s="103"/>
      <c r="F52" s="104" t="str">
        <f>IFERROR(VLOOKUP($E52,'参加馬登録表 (メール申込用)'!$B$5:$N$55,2,FALSE),"")</f>
        <v/>
      </c>
      <c r="G52" s="105" t="str">
        <f>IF(C52=0,"",IFERROR(IF('団体情報・合計（メール申込用）'!$C$3="","",'団体情報・合計（メール申込用）'!$C$3),""))</f>
        <v/>
      </c>
      <c r="H52" s="106"/>
      <c r="I52" s="107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102" t="str">
        <f>IFERROR(VLOOKUP(B53,'基本情報（メール申込用）'!$A$7:$B$46,2,FALSE),"")</f>
        <v/>
      </c>
      <c r="B53" s="149"/>
      <c r="C53" s="103"/>
      <c r="D53" s="104" t="str">
        <f>IFERROR(VLOOKUP($C53,'参加選手登録表 (メール申込用)'!$B$4:$G$54,5,FALSE),"")</f>
        <v/>
      </c>
      <c r="E53" s="103"/>
      <c r="F53" s="104" t="str">
        <f>IFERROR(VLOOKUP($E53,'参加馬登録表 (メール申込用)'!$B$5:$N$55,2,FALSE),"")</f>
        <v/>
      </c>
      <c r="G53" s="105" t="str">
        <f>IF(C53=0,"",IFERROR(IF('団体情報・合計（メール申込用）'!$C$3="","",'団体情報・合計（メール申込用）'!$C$3),""))</f>
        <v/>
      </c>
      <c r="H53" s="106"/>
      <c r="I53" s="107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8" t="str">
        <f>IFERROR(VLOOKUP(B54,'基本情報（メール申込用）'!$A$7:$B$46,2,FALSE),"")</f>
        <v/>
      </c>
      <c r="B54" s="150"/>
      <c r="C54" s="56"/>
      <c r="D54" s="109" t="str">
        <f>IFERROR(VLOOKUP($C54,'参加選手登録表 (メール申込用)'!$B$4:$G$54,5,FALSE),"")</f>
        <v/>
      </c>
      <c r="E54" s="56"/>
      <c r="F54" s="109" t="str">
        <f>IFERROR(VLOOKUP($E54,'参加馬登録表 (メール申込用)'!$B$5:$N$55,2,FALSE),"")</f>
        <v/>
      </c>
      <c r="G54" s="110" t="str">
        <f>IF(C54=0,"",IFERROR(IF('団体情報・合計（メール申込用）'!$C$3="","",'団体情報・合計（メール申込用）'!$C$3),""))</f>
        <v/>
      </c>
      <c r="H54" s="57"/>
      <c r="I54" s="111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12" t="str">
        <f>IFERROR(VLOOKUP(B55,'基本情報（メール申込用）'!$A$7:$B$46,2,FALSE),"")</f>
        <v/>
      </c>
      <c r="B55" s="151"/>
      <c r="C55" s="32"/>
      <c r="D55" s="113" t="str">
        <f>IFERROR(VLOOKUP($C55,'参加選手登録表 (メール申込用)'!$B$4:$G$54,5,FALSE),"")</f>
        <v/>
      </c>
      <c r="E55" s="32"/>
      <c r="F55" s="113" t="str">
        <f>IFERROR(VLOOKUP($E55,'参加馬登録表 (メール申込用)'!$B$5:$N$55,2,FALSE),"")</f>
        <v/>
      </c>
      <c r="G55" s="114" t="str">
        <f>IF(C55=0,"",IFERROR(IF('団体情報・合計（メール申込用）'!$C$3="","",'団体情報・合計（メール申込用）'!$C$3),""))</f>
        <v/>
      </c>
      <c r="H55" s="33"/>
      <c r="I55" s="115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102" t="str">
        <f>IFERROR(VLOOKUP(B56,'基本情報（メール申込用）'!$A$7:$B$46,2,FALSE),"")</f>
        <v/>
      </c>
      <c r="B56" s="149"/>
      <c r="C56" s="103"/>
      <c r="D56" s="104" t="str">
        <f>IFERROR(VLOOKUP($C56,'参加選手登録表 (メール申込用)'!$B$4:$G$54,5,FALSE),"")</f>
        <v/>
      </c>
      <c r="E56" s="103"/>
      <c r="F56" s="104" t="str">
        <f>IFERROR(VLOOKUP($E56,'参加馬登録表 (メール申込用)'!$B$5:$N$55,2,FALSE),"")</f>
        <v/>
      </c>
      <c r="G56" s="105" t="str">
        <f>IF(C56=0,"",IFERROR(IF('団体情報・合計（メール申込用）'!$C$3="","",'団体情報・合計（メール申込用）'!$C$3),""))</f>
        <v/>
      </c>
      <c r="H56" s="106"/>
      <c r="I56" s="107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102" t="str">
        <f>IFERROR(VLOOKUP(B57,'基本情報（メール申込用）'!$A$7:$B$46,2,FALSE),"")</f>
        <v/>
      </c>
      <c r="B57" s="149"/>
      <c r="C57" s="103"/>
      <c r="D57" s="104" t="str">
        <f>IFERROR(VLOOKUP($C57,'参加選手登録表 (メール申込用)'!$B$4:$G$54,5,FALSE),"")</f>
        <v/>
      </c>
      <c r="E57" s="103"/>
      <c r="F57" s="104" t="str">
        <f>IFERROR(VLOOKUP($E57,'参加馬登録表 (メール申込用)'!$B$5:$N$55,2,FALSE),"")</f>
        <v/>
      </c>
      <c r="G57" s="105" t="str">
        <f>IF(C57=0,"",IFERROR(IF('団体情報・合計（メール申込用）'!$C$3="","",'団体情報・合計（メール申込用）'!$C$3),""))</f>
        <v/>
      </c>
      <c r="H57" s="106"/>
      <c r="I57" s="107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102" t="str">
        <f>IFERROR(VLOOKUP(B58,'基本情報（メール申込用）'!$A$7:$B$46,2,FALSE),"")</f>
        <v/>
      </c>
      <c r="B58" s="149"/>
      <c r="C58" s="103"/>
      <c r="D58" s="104" t="str">
        <f>IFERROR(VLOOKUP($C58,'参加選手登録表 (メール申込用)'!$B$4:$G$54,5,FALSE),"")</f>
        <v/>
      </c>
      <c r="E58" s="103"/>
      <c r="F58" s="104" t="str">
        <f>IFERROR(VLOOKUP($E58,'参加馬登録表 (メール申込用)'!$B$5:$N$55,2,FALSE),"")</f>
        <v/>
      </c>
      <c r="G58" s="105" t="str">
        <f>IF(C58=0,"",IFERROR(IF('団体情報・合計（メール申込用）'!$C$3="","",'団体情報・合計（メール申込用）'!$C$3),""))</f>
        <v/>
      </c>
      <c r="H58" s="106"/>
      <c r="I58" s="107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102" t="str">
        <f>IFERROR(VLOOKUP(B59,'基本情報（メール申込用）'!$A$7:$B$46,2,FALSE),"")</f>
        <v/>
      </c>
      <c r="B59" s="149"/>
      <c r="C59" s="103"/>
      <c r="D59" s="104" t="str">
        <f>IFERROR(VLOOKUP($C59,'参加選手登録表 (メール申込用)'!$B$4:$G$54,5,FALSE),"")</f>
        <v/>
      </c>
      <c r="E59" s="103"/>
      <c r="F59" s="104" t="str">
        <f>IFERROR(VLOOKUP($E59,'参加馬登録表 (メール申込用)'!$B$5:$N$55,2,FALSE),"")</f>
        <v/>
      </c>
      <c r="G59" s="105" t="str">
        <f>IF(C59=0,"",IFERROR(IF('団体情報・合計（メール申込用）'!$C$3="","",'団体情報・合計（メール申込用）'!$C$3),""))</f>
        <v/>
      </c>
      <c r="H59" s="106"/>
      <c r="I59" s="107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102" t="str">
        <f>IFERROR(VLOOKUP(B60,'基本情報（メール申込用）'!$A$7:$B$46,2,FALSE),"")</f>
        <v/>
      </c>
      <c r="B60" s="149"/>
      <c r="C60" s="103"/>
      <c r="D60" s="104" t="str">
        <f>IFERROR(VLOOKUP($C60,'参加選手登録表 (メール申込用)'!$B$4:$G$54,5,FALSE),"")</f>
        <v/>
      </c>
      <c r="E60" s="103"/>
      <c r="F60" s="104" t="str">
        <f>IFERROR(VLOOKUP($E60,'参加馬登録表 (メール申込用)'!$B$5:$N$55,2,FALSE),"")</f>
        <v/>
      </c>
      <c r="G60" s="105" t="str">
        <f>IF(C60=0,"",IFERROR(IF('団体情報・合計（メール申込用）'!$C$3="","",'団体情報・合計（メール申込用）'!$C$3),""))</f>
        <v/>
      </c>
      <c r="H60" s="106"/>
      <c r="I60" s="107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102" t="str">
        <f>IFERROR(VLOOKUP(B61,'基本情報（メール申込用）'!$A$7:$B$46,2,FALSE),"")</f>
        <v/>
      </c>
      <c r="B61" s="149"/>
      <c r="C61" s="103"/>
      <c r="D61" s="104" t="str">
        <f>IFERROR(VLOOKUP($C61,'参加選手登録表 (メール申込用)'!$B$4:$G$54,5,FALSE),"")</f>
        <v/>
      </c>
      <c r="E61" s="103"/>
      <c r="F61" s="104" t="str">
        <f>IFERROR(VLOOKUP($E61,'参加馬登録表 (メール申込用)'!$B$5:$N$55,2,FALSE),"")</f>
        <v/>
      </c>
      <c r="G61" s="105" t="str">
        <f>IF(C61=0,"",IFERROR(IF('団体情報・合計（メール申込用）'!$C$3="","",'団体情報・合計（メール申込用）'!$C$3),""))</f>
        <v/>
      </c>
      <c r="H61" s="106"/>
      <c r="I61" s="107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102" t="str">
        <f>IFERROR(VLOOKUP(B62,'基本情報（メール申込用）'!$A$7:$B$46,2,FALSE),"")</f>
        <v/>
      </c>
      <c r="B62" s="149"/>
      <c r="C62" s="103"/>
      <c r="D62" s="104" t="str">
        <f>IFERROR(VLOOKUP($C62,'参加選手登録表 (メール申込用)'!$B$4:$G$54,5,FALSE),"")</f>
        <v/>
      </c>
      <c r="E62" s="103"/>
      <c r="F62" s="104" t="str">
        <f>IFERROR(VLOOKUP($E62,'参加馬登録表 (メール申込用)'!$B$5:$N$55,2,FALSE),"")</f>
        <v/>
      </c>
      <c r="G62" s="105" t="str">
        <f>IF(C62=0,"",IFERROR(IF('団体情報・合計（メール申込用）'!$C$3="","",'団体情報・合計（メール申込用）'!$C$3),""))</f>
        <v/>
      </c>
      <c r="H62" s="106"/>
      <c r="I62" s="107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102" t="str">
        <f>IFERROR(VLOOKUP(B63,'基本情報（メール申込用）'!$A$7:$B$46,2,FALSE),"")</f>
        <v/>
      </c>
      <c r="B63" s="149"/>
      <c r="C63" s="103"/>
      <c r="D63" s="104" t="str">
        <f>IFERROR(VLOOKUP($C63,'参加選手登録表 (メール申込用)'!$B$4:$G$54,5,FALSE),"")</f>
        <v/>
      </c>
      <c r="E63" s="103"/>
      <c r="F63" s="104" t="str">
        <f>IFERROR(VLOOKUP($E63,'参加馬登録表 (メール申込用)'!$B$5:$N$55,2,FALSE),"")</f>
        <v/>
      </c>
      <c r="G63" s="105" t="str">
        <f>IF(C63=0,"",IFERROR(IF('団体情報・合計（メール申込用）'!$C$3="","",'団体情報・合計（メール申込用）'!$C$3),""))</f>
        <v/>
      </c>
      <c r="H63" s="106"/>
      <c r="I63" s="107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6" t="str">
        <f>IFERROR(VLOOKUP(B64,'基本情報（メール申込用）'!$A$7:$B$46,2,FALSE),"")</f>
        <v/>
      </c>
      <c r="B64" s="152"/>
      <c r="C64" s="117"/>
      <c r="D64" s="118" t="str">
        <f>IFERROR(VLOOKUP($C64,'参加選手登録表 (メール申込用)'!$B$4:$G$54,5,FALSE),"")</f>
        <v/>
      </c>
      <c r="E64" s="117"/>
      <c r="F64" s="118" t="str">
        <f>IFERROR(VLOOKUP($E64,'参加馬登録表 (メール申込用)'!$B$5:$N$55,2,FALSE),"")</f>
        <v/>
      </c>
      <c r="G64" s="119" t="str">
        <f>IF(C64=0,"",IFERROR(IF('団体情報・合計（メール申込用）'!$C$3="","",'団体情報・合計（メール申込用）'!$C$3),""))</f>
        <v/>
      </c>
      <c r="H64" s="120"/>
      <c r="I64" s="121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22" t="str">
        <f>IFERROR(VLOOKUP(B65,'基本情報（メール申込用）'!$A$7:$B$46,2,FALSE),"")</f>
        <v/>
      </c>
      <c r="B65" s="153"/>
      <c r="C65" s="53"/>
      <c r="D65" s="123" t="str">
        <f>IFERROR(VLOOKUP($C65,'参加選手登録表 (メール申込用)'!$B$4:$G$54,5,FALSE),"")</f>
        <v/>
      </c>
      <c r="E65" s="53"/>
      <c r="F65" s="123" t="str">
        <f>IFERROR(VLOOKUP($E65,'参加馬登録表 (メール申込用)'!$B$5:$N$55,2,FALSE),"")</f>
        <v/>
      </c>
      <c r="G65" s="124" t="str">
        <f>IF(C65=0,"",IFERROR(IF('団体情報・合計（メール申込用）'!$C$3="","",'団体情報・合計（メール申込用）'!$C$3),""))</f>
        <v/>
      </c>
      <c r="H65" s="54"/>
      <c r="I65" s="125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102" t="str">
        <f>IFERROR(VLOOKUP(B66,'基本情報（メール申込用）'!$A$7:$B$46,2,FALSE),"")</f>
        <v/>
      </c>
      <c r="B66" s="149"/>
      <c r="C66" s="103"/>
      <c r="D66" s="104" t="str">
        <f>IFERROR(VLOOKUP($C66,'参加選手登録表 (メール申込用)'!$B$4:$G$54,5,FALSE),"")</f>
        <v/>
      </c>
      <c r="E66" s="103"/>
      <c r="F66" s="104" t="str">
        <f>IFERROR(VLOOKUP($E66,'参加馬登録表 (メール申込用)'!$B$5:$N$55,2,FALSE),"")</f>
        <v/>
      </c>
      <c r="G66" s="105" t="str">
        <f>IF(C66=0,"",IFERROR(IF('団体情報・合計（メール申込用）'!$C$3="","",'団体情報・合計（メール申込用）'!$C$3),""))</f>
        <v/>
      </c>
      <c r="H66" s="106"/>
      <c r="I66" s="107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102" t="str">
        <f>IFERROR(VLOOKUP(B67,'基本情報（メール申込用）'!$A$7:$B$46,2,FALSE),"")</f>
        <v/>
      </c>
      <c r="B67" s="149"/>
      <c r="C67" s="103"/>
      <c r="D67" s="104" t="str">
        <f>IFERROR(VLOOKUP($C67,'参加選手登録表 (メール申込用)'!$B$4:$G$54,5,FALSE),"")</f>
        <v/>
      </c>
      <c r="E67" s="103"/>
      <c r="F67" s="104" t="str">
        <f>IFERROR(VLOOKUP($E67,'参加馬登録表 (メール申込用)'!$B$5:$N$55,2,FALSE),"")</f>
        <v/>
      </c>
      <c r="G67" s="105" t="str">
        <f>IF(C67=0,"",IFERROR(IF('団体情報・合計（メール申込用）'!$C$3="","",'団体情報・合計（メール申込用）'!$C$3),""))</f>
        <v/>
      </c>
      <c r="H67" s="106"/>
      <c r="I67" s="107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102" t="str">
        <f>IFERROR(VLOOKUP(B68,'基本情報（メール申込用）'!$A$7:$B$46,2,FALSE),"")</f>
        <v/>
      </c>
      <c r="B68" s="149"/>
      <c r="C68" s="103"/>
      <c r="D68" s="104" t="str">
        <f>IFERROR(VLOOKUP($C68,'参加選手登録表 (メール申込用)'!$B$4:$G$54,5,FALSE),"")</f>
        <v/>
      </c>
      <c r="E68" s="103"/>
      <c r="F68" s="104" t="str">
        <f>IFERROR(VLOOKUP($E68,'参加馬登録表 (メール申込用)'!$B$5:$N$55,2,FALSE),"")</f>
        <v/>
      </c>
      <c r="G68" s="105" t="str">
        <f>IF(C68=0,"",IFERROR(IF('団体情報・合計（メール申込用）'!$C$3="","",'団体情報・合計（メール申込用）'!$C$3),""))</f>
        <v/>
      </c>
      <c r="H68" s="106"/>
      <c r="I68" s="107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102" t="str">
        <f>IFERROR(VLOOKUP(B69,'基本情報（メール申込用）'!$A$7:$B$46,2,FALSE),"")</f>
        <v/>
      </c>
      <c r="B69" s="149"/>
      <c r="C69" s="103"/>
      <c r="D69" s="104" t="str">
        <f>IFERROR(VLOOKUP($C69,'参加選手登録表 (メール申込用)'!$B$4:$G$54,5,FALSE),"")</f>
        <v/>
      </c>
      <c r="E69" s="103"/>
      <c r="F69" s="104" t="str">
        <f>IFERROR(VLOOKUP($E69,'参加馬登録表 (メール申込用)'!$B$5:$N$55,2,FALSE),"")</f>
        <v/>
      </c>
      <c r="G69" s="105" t="str">
        <f>IF(C69=0,"",IFERROR(IF('団体情報・合計（メール申込用）'!$C$3="","",'団体情報・合計（メール申込用）'!$C$3),""))</f>
        <v/>
      </c>
      <c r="H69" s="106"/>
      <c r="I69" s="107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102" t="str">
        <f>IFERROR(VLOOKUP(B70,'基本情報（メール申込用）'!$A$7:$B$46,2,FALSE),"")</f>
        <v/>
      </c>
      <c r="B70" s="149"/>
      <c r="C70" s="103"/>
      <c r="D70" s="104" t="str">
        <f>IFERROR(VLOOKUP($C70,'参加選手登録表 (メール申込用)'!$B$4:$G$54,5,FALSE),"")</f>
        <v/>
      </c>
      <c r="E70" s="103"/>
      <c r="F70" s="104" t="str">
        <f>IFERROR(VLOOKUP($E70,'参加馬登録表 (メール申込用)'!$B$5:$N$55,2,FALSE),"")</f>
        <v/>
      </c>
      <c r="G70" s="105" t="str">
        <f>IF(C70=0,"",IFERROR(IF('団体情報・合計（メール申込用）'!$C$3="","",'団体情報・合計（メール申込用）'!$C$3),""))</f>
        <v/>
      </c>
      <c r="H70" s="106"/>
      <c r="I70" s="107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102" t="str">
        <f>IFERROR(VLOOKUP(B71,'基本情報（メール申込用）'!$A$7:$B$46,2,FALSE),"")</f>
        <v/>
      </c>
      <c r="B71" s="149"/>
      <c r="C71" s="103"/>
      <c r="D71" s="104" t="str">
        <f>IFERROR(VLOOKUP($C71,'参加選手登録表 (メール申込用)'!$B$4:$G$54,5,FALSE),"")</f>
        <v/>
      </c>
      <c r="E71" s="103"/>
      <c r="F71" s="104" t="str">
        <f>IFERROR(VLOOKUP($E71,'参加馬登録表 (メール申込用)'!$B$5:$N$55,2,FALSE),"")</f>
        <v/>
      </c>
      <c r="G71" s="105" t="str">
        <f>IF(C71=0,"",IFERROR(IF('団体情報・合計（メール申込用）'!$C$3="","",'団体情報・合計（メール申込用）'!$C$3),""))</f>
        <v/>
      </c>
      <c r="H71" s="106"/>
      <c r="I71" s="107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102" t="str">
        <f>IFERROR(VLOOKUP(B72,'基本情報（メール申込用）'!$A$7:$B$46,2,FALSE),"")</f>
        <v/>
      </c>
      <c r="B72" s="149"/>
      <c r="C72" s="103"/>
      <c r="D72" s="104" t="str">
        <f>IFERROR(VLOOKUP($C72,'参加選手登録表 (メール申込用)'!$B$4:$G$54,5,FALSE),"")</f>
        <v/>
      </c>
      <c r="E72" s="103"/>
      <c r="F72" s="104" t="str">
        <f>IFERROR(VLOOKUP($E72,'参加馬登録表 (メール申込用)'!$B$5:$N$55,2,FALSE),"")</f>
        <v/>
      </c>
      <c r="G72" s="105" t="str">
        <f>IF(C72=0,"",IFERROR(IF('団体情報・合計（メール申込用）'!$C$3="","",'団体情報・合計（メール申込用）'!$C$3),""))</f>
        <v/>
      </c>
      <c r="H72" s="106"/>
      <c r="I72" s="107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102" t="str">
        <f>IFERROR(VLOOKUP(B73,'基本情報（メール申込用）'!$A$7:$B$46,2,FALSE),"")</f>
        <v/>
      </c>
      <c r="B73" s="149"/>
      <c r="C73" s="103"/>
      <c r="D73" s="104" t="str">
        <f>IFERROR(VLOOKUP($C73,'参加選手登録表 (メール申込用)'!$B$4:$G$54,5,FALSE),"")</f>
        <v/>
      </c>
      <c r="E73" s="103"/>
      <c r="F73" s="104" t="str">
        <f>IFERROR(VLOOKUP($E73,'参加馬登録表 (メール申込用)'!$B$5:$N$55,2,FALSE),"")</f>
        <v/>
      </c>
      <c r="G73" s="105" t="str">
        <f>IF(C73=0,"",IFERROR(IF('団体情報・合計（メール申込用）'!$C$3="","",'団体情報・合計（メール申込用）'!$C$3),""))</f>
        <v/>
      </c>
      <c r="H73" s="106"/>
      <c r="I73" s="107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8" t="str">
        <f>IFERROR(VLOOKUP(B74,'基本情報（メール申込用）'!$A$7:$B$46,2,FALSE),"")</f>
        <v/>
      </c>
      <c r="B74" s="150"/>
      <c r="C74" s="56"/>
      <c r="D74" s="109" t="str">
        <f>IFERROR(VLOOKUP($C74,'参加選手登録表 (メール申込用)'!$B$4:$G$54,5,FALSE),"")</f>
        <v/>
      </c>
      <c r="E74" s="56"/>
      <c r="F74" s="109" t="str">
        <f>IFERROR(VLOOKUP($E74,'参加馬登録表 (メール申込用)'!$B$5:$N$55,2,FALSE),"")</f>
        <v/>
      </c>
      <c r="G74" s="110" t="str">
        <f>IF(C74=0,"",IFERROR(IF('団体情報・合計（メール申込用）'!$C$3="","",'団体情報・合計（メール申込用）'!$C$3),""))</f>
        <v/>
      </c>
      <c r="H74" s="57"/>
      <c r="I74" s="111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12" t="str">
        <f>IFERROR(VLOOKUP(B75,'基本情報（メール申込用）'!$A$7:$B$46,2,FALSE),"")</f>
        <v/>
      </c>
      <c r="B75" s="151"/>
      <c r="C75" s="32"/>
      <c r="D75" s="113" t="str">
        <f>IFERROR(VLOOKUP($C75,'参加選手登録表 (メール申込用)'!$B$4:$G$54,5,FALSE),"")</f>
        <v/>
      </c>
      <c r="E75" s="32"/>
      <c r="F75" s="113" t="str">
        <f>IFERROR(VLOOKUP($E75,'参加馬登録表 (メール申込用)'!$B$5:$N$55,2,FALSE),"")</f>
        <v/>
      </c>
      <c r="G75" s="114" t="str">
        <f>IF(C75=0,"",IFERROR(IF('団体情報・合計（メール申込用）'!$C$3="","",'団体情報・合計（メール申込用）'!$C$3),""))</f>
        <v/>
      </c>
      <c r="H75" s="33"/>
      <c r="I75" s="115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102" t="str">
        <f>IFERROR(VLOOKUP(B76,'基本情報（メール申込用）'!$A$7:$B$46,2,FALSE),"")</f>
        <v/>
      </c>
      <c r="B76" s="149"/>
      <c r="C76" s="103"/>
      <c r="D76" s="104" t="str">
        <f>IFERROR(VLOOKUP($C76,'参加選手登録表 (メール申込用)'!$B$4:$G$54,5,FALSE),"")</f>
        <v/>
      </c>
      <c r="E76" s="103"/>
      <c r="F76" s="104" t="str">
        <f>IFERROR(VLOOKUP($E76,'参加馬登録表 (メール申込用)'!$B$5:$N$55,2,FALSE),"")</f>
        <v/>
      </c>
      <c r="G76" s="105" t="str">
        <f>IF(C76=0,"",IFERROR(IF('団体情報・合計（メール申込用）'!$C$3="","",'団体情報・合計（メール申込用）'!$C$3),""))</f>
        <v/>
      </c>
      <c r="H76" s="106"/>
      <c r="I76" s="107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102" t="str">
        <f>IFERROR(VLOOKUP(B77,'基本情報（メール申込用）'!$A$7:$B$46,2,FALSE),"")</f>
        <v/>
      </c>
      <c r="B77" s="149"/>
      <c r="C77" s="103"/>
      <c r="D77" s="104" t="str">
        <f>IFERROR(VLOOKUP($C77,'参加選手登録表 (メール申込用)'!$B$4:$G$54,5,FALSE),"")</f>
        <v/>
      </c>
      <c r="E77" s="103"/>
      <c r="F77" s="104" t="str">
        <f>IFERROR(VLOOKUP($E77,'参加馬登録表 (メール申込用)'!$B$5:$N$55,2,FALSE),"")</f>
        <v/>
      </c>
      <c r="G77" s="105" t="str">
        <f>IF(C77=0,"",IFERROR(IF('団体情報・合計（メール申込用）'!$C$3="","",'団体情報・合計（メール申込用）'!$C$3),""))</f>
        <v/>
      </c>
      <c r="H77" s="106"/>
      <c r="I77" s="107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102" t="str">
        <f>IFERROR(VLOOKUP(B78,'基本情報（メール申込用）'!$A$7:$B$46,2,FALSE),"")</f>
        <v/>
      </c>
      <c r="B78" s="149"/>
      <c r="C78" s="103"/>
      <c r="D78" s="104" t="str">
        <f>IFERROR(VLOOKUP($C78,'参加選手登録表 (メール申込用)'!$B$4:$G$54,5,FALSE),"")</f>
        <v/>
      </c>
      <c r="E78" s="103"/>
      <c r="F78" s="104" t="str">
        <f>IFERROR(VLOOKUP($E78,'参加馬登録表 (メール申込用)'!$B$5:$N$55,2,FALSE),"")</f>
        <v/>
      </c>
      <c r="G78" s="105" t="str">
        <f>IF(C78=0,"",IFERROR(IF('団体情報・合計（メール申込用）'!$C$3="","",'団体情報・合計（メール申込用）'!$C$3),""))</f>
        <v/>
      </c>
      <c r="H78" s="106"/>
      <c r="I78" s="107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102" t="str">
        <f>IFERROR(VLOOKUP(B79,'基本情報（メール申込用）'!$A$7:$B$46,2,FALSE),"")</f>
        <v/>
      </c>
      <c r="B79" s="149"/>
      <c r="C79" s="103"/>
      <c r="D79" s="104" t="str">
        <f>IFERROR(VLOOKUP($C79,'参加選手登録表 (メール申込用)'!$B$4:$G$54,5,FALSE),"")</f>
        <v/>
      </c>
      <c r="E79" s="103"/>
      <c r="F79" s="104" t="str">
        <f>IFERROR(VLOOKUP($E79,'参加馬登録表 (メール申込用)'!$B$5:$N$55,2,FALSE),"")</f>
        <v/>
      </c>
      <c r="G79" s="105" t="str">
        <f>IF(C79=0,"",IFERROR(IF('団体情報・合計（メール申込用）'!$C$3="","",'団体情報・合計（メール申込用）'!$C$3),""))</f>
        <v/>
      </c>
      <c r="H79" s="106"/>
      <c r="I79" s="107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102" t="str">
        <f>IFERROR(VLOOKUP(B80,'基本情報（メール申込用）'!$A$7:$B$46,2,FALSE),"")</f>
        <v/>
      </c>
      <c r="B80" s="149"/>
      <c r="C80" s="103"/>
      <c r="D80" s="104" t="str">
        <f>IFERROR(VLOOKUP($C80,'参加選手登録表 (メール申込用)'!$B$4:$G$54,5,FALSE),"")</f>
        <v/>
      </c>
      <c r="E80" s="103"/>
      <c r="F80" s="104" t="str">
        <f>IFERROR(VLOOKUP($E80,'参加馬登録表 (メール申込用)'!$B$5:$N$55,2,FALSE),"")</f>
        <v/>
      </c>
      <c r="G80" s="105" t="str">
        <f>IF(C80=0,"",IFERROR(IF('団体情報・合計（メール申込用）'!$C$3="","",'団体情報・合計（メール申込用）'!$C$3),""))</f>
        <v/>
      </c>
      <c r="H80" s="106"/>
      <c r="I80" s="107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102" t="str">
        <f>IFERROR(VLOOKUP(B81,'基本情報（メール申込用）'!$A$7:$B$46,2,FALSE),"")</f>
        <v/>
      </c>
      <c r="B81" s="149"/>
      <c r="C81" s="103"/>
      <c r="D81" s="104" t="str">
        <f>IFERROR(VLOOKUP($C81,'参加選手登録表 (メール申込用)'!$B$4:$G$54,5,FALSE),"")</f>
        <v/>
      </c>
      <c r="E81" s="103"/>
      <c r="F81" s="104" t="str">
        <f>IFERROR(VLOOKUP($E81,'参加馬登録表 (メール申込用)'!$B$5:$N$55,2,FALSE),"")</f>
        <v/>
      </c>
      <c r="G81" s="105" t="str">
        <f>IF(C81=0,"",IFERROR(IF('団体情報・合計（メール申込用）'!$C$3="","",'団体情報・合計（メール申込用）'!$C$3),""))</f>
        <v/>
      </c>
      <c r="H81" s="106"/>
      <c r="I81" s="107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102" t="str">
        <f>IFERROR(VLOOKUP(B82,'基本情報（メール申込用）'!$A$7:$B$46,2,FALSE),"")</f>
        <v/>
      </c>
      <c r="B82" s="149"/>
      <c r="C82" s="103"/>
      <c r="D82" s="104" t="str">
        <f>IFERROR(VLOOKUP($C82,'参加選手登録表 (メール申込用)'!$B$4:$G$54,5,FALSE),"")</f>
        <v/>
      </c>
      <c r="E82" s="103"/>
      <c r="F82" s="104" t="str">
        <f>IFERROR(VLOOKUP($E82,'参加馬登録表 (メール申込用)'!$B$5:$N$55,2,FALSE),"")</f>
        <v/>
      </c>
      <c r="G82" s="105" t="str">
        <f>IF(C82=0,"",IFERROR(IF('団体情報・合計（メール申込用）'!$C$3="","",'団体情報・合計（メール申込用）'!$C$3),""))</f>
        <v/>
      </c>
      <c r="H82" s="106"/>
      <c r="I82" s="107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102" t="str">
        <f>IFERROR(VLOOKUP(B83,'基本情報（メール申込用）'!$A$7:$B$46,2,FALSE),"")</f>
        <v/>
      </c>
      <c r="B83" s="149"/>
      <c r="C83" s="103"/>
      <c r="D83" s="104" t="str">
        <f>IFERROR(VLOOKUP($C83,'参加選手登録表 (メール申込用)'!$B$4:$G$54,5,FALSE),"")</f>
        <v/>
      </c>
      <c r="E83" s="103"/>
      <c r="F83" s="104" t="str">
        <f>IFERROR(VLOOKUP($E83,'参加馬登録表 (メール申込用)'!$B$5:$N$55,2,FALSE),"")</f>
        <v/>
      </c>
      <c r="G83" s="105" t="str">
        <f>IF(C83=0,"",IFERROR(IF('団体情報・合計（メール申込用）'!$C$3="","",'団体情報・合計（メール申込用）'!$C$3),""))</f>
        <v/>
      </c>
      <c r="H83" s="106"/>
      <c r="I83" s="107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6" t="str">
        <f>IFERROR(VLOOKUP(B84,'基本情報（メール申込用）'!$A$7:$B$46,2,FALSE),"")</f>
        <v/>
      </c>
      <c r="B84" s="152"/>
      <c r="C84" s="117"/>
      <c r="D84" s="118" t="str">
        <f>IFERROR(VLOOKUP($C84,'参加選手登録表 (メール申込用)'!$B$4:$G$54,5,FALSE),"")</f>
        <v/>
      </c>
      <c r="E84" s="117"/>
      <c r="F84" s="118" t="str">
        <f>IFERROR(VLOOKUP($E84,'参加馬登録表 (メール申込用)'!$B$5:$N$55,2,FALSE),"")</f>
        <v/>
      </c>
      <c r="G84" s="119" t="str">
        <f>IF(C84=0,"",IFERROR(IF('団体情報・合計（メール申込用）'!$C$3="","",'団体情報・合計（メール申込用）'!$C$3),""))</f>
        <v/>
      </c>
      <c r="H84" s="120"/>
      <c r="I84" s="121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22" t="str">
        <f>IFERROR(VLOOKUP(B85,'基本情報（メール申込用）'!$A$7:$B$46,2,FALSE),"")</f>
        <v/>
      </c>
      <c r="B85" s="153"/>
      <c r="C85" s="53"/>
      <c r="D85" s="123" t="str">
        <f>IFERROR(VLOOKUP($C85,'参加選手登録表 (メール申込用)'!$B$4:$G$54,5,FALSE),"")</f>
        <v/>
      </c>
      <c r="E85" s="53"/>
      <c r="F85" s="123" t="str">
        <f>IFERROR(VLOOKUP($E85,'参加馬登録表 (メール申込用)'!$B$5:$N$55,2,FALSE),"")</f>
        <v/>
      </c>
      <c r="G85" s="124" t="str">
        <f>IF(C85=0,"",IFERROR(IF('団体情報・合計（メール申込用）'!$C$3="","",'団体情報・合計（メール申込用）'!$C$3),""))</f>
        <v/>
      </c>
      <c r="H85" s="54"/>
      <c r="I85" s="125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102" t="str">
        <f>IFERROR(VLOOKUP(B86,'基本情報（メール申込用）'!$A$7:$B$46,2,FALSE),"")</f>
        <v/>
      </c>
      <c r="B86" s="149"/>
      <c r="C86" s="103"/>
      <c r="D86" s="104" t="str">
        <f>IFERROR(VLOOKUP($C86,'参加選手登録表 (メール申込用)'!$B$4:$G$54,5,FALSE),"")</f>
        <v/>
      </c>
      <c r="E86" s="103"/>
      <c r="F86" s="104" t="str">
        <f>IFERROR(VLOOKUP($E86,'参加馬登録表 (メール申込用)'!$B$5:$N$55,2,FALSE),"")</f>
        <v/>
      </c>
      <c r="G86" s="105" t="str">
        <f>IF(C86=0,"",IFERROR(IF('団体情報・合計（メール申込用）'!$C$3="","",'団体情報・合計（メール申込用）'!$C$3),""))</f>
        <v/>
      </c>
      <c r="H86" s="106"/>
      <c r="I86" s="107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102" t="str">
        <f>IFERROR(VLOOKUP(B87,'基本情報（メール申込用）'!$A$7:$B$46,2,FALSE),"")</f>
        <v/>
      </c>
      <c r="B87" s="149"/>
      <c r="C87" s="103"/>
      <c r="D87" s="104" t="str">
        <f>IFERROR(VLOOKUP($C87,'参加選手登録表 (メール申込用)'!$B$4:$G$54,5,FALSE),"")</f>
        <v/>
      </c>
      <c r="E87" s="103"/>
      <c r="F87" s="104" t="str">
        <f>IFERROR(VLOOKUP($E87,'参加馬登録表 (メール申込用)'!$B$5:$N$55,2,FALSE),"")</f>
        <v/>
      </c>
      <c r="G87" s="105" t="str">
        <f>IF(C87=0,"",IFERROR(IF('団体情報・合計（メール申込用）'!$C$3="","",'団体情報・合計（メール申込用）'!$C$3),""))</f>
        <v/>
      </c>
      <c r="H87" s="106"/>
      <c r="I87" s="107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102" t="str">
        <f>IFERROR(VLOOKUP(B88,'基本情報（メール申込用）'!$A$7:$B$46,2,FALSE),"")</f>
        <v/>
      </c>
      <c r="B88" s="149"/>
      <c r="C88" s="103"/>
      <c r="D88" s="104" t="str">
        <f>IFERROR(VLOOKUP($C88,'参加選手登録表 (メール申込用)'!$B$4:$G$54,5,FALSE),"")</f>
        <v/>
      </c>
      <c r="E88" s="103"/>
      <c r="F88" s="104" t="str">
        <f>IFERROR(VLOOKUP($E88,'参加馬登録表 (メール申込用)'!$B$5:$N$55,2,FALSE),"")</f>
        <v/>
      </c>
      <c r="G88" s="105" t="str">
        <f>IF(C88=0,"",IFERROR(IF('団体情報・合計（メール申込用）'!$C$3="","",'団体情報・合計（メール申込用）'!$C$3),""))</f>
        <v/>
      </c>
      <c r="H88" s="106"/>
      <c r="I88" s="107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102" t="str">
        <f>IFERROR(VLOOKUP(B89,'基本情報（メール申込用）'!$A$7:$B$46,2,FALSE),"")</f>
        <v/>
      </c>
      <c r="B89" s="149"/>
      <c r="C89" s="103"/>
      <c r="D89" s="104" t="str">
        <f>IFERROR(VLOOKUP($C89,'参加選手登録表 (メール申込用)'!$B$4:$G$54,5,FALSE),"")</f>
        <v/>
      </c>
      <c r="E89" s="103"/>
      <c r="F89" s="104" t="str">
        <f>IFERROR(VLOOKUP($E89,'参加馬登録表 (メール申込用)'!$B$5:$N$55,2,FALSE),"")</f>
        <v/>
      </c>
      <c r="G89" s="105" t="str">
        <f>IF(C89=0,"",IFERROR(IF('団体情報・合計（メール申込用）'!$C$3="","",'団体情報・合計（メール申込用）'!$C$3),""))</f>
        <v/>
      </c>
      <c r="H89" s="106"/>
      <c r="I89" s="107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102" t="str">
        <f>IFERROR(VLOOKUP(B90,'基本情報（メール申込用）'!$A$7:$B$46,2,FALSE),"")</f>
        <v/>
      </c>
      <c r="B90" s="149"/>
      <c r="C90" s="103"/>
      <c r="D90" s="104" t="str">
        <f>IFERROR(VLOOKUP($C90,'参加選手登録表 (メール申込用)'!$B$4:$G$54,5,FALSE),"")</f>
        <v/>
      </c>
      <c r="E90" s="103"/>
      <c r="F90" s="104" t="str">
        <f>IFERROR(VLOOKUP($E90,'参加馬登録表 (メール申込用)'!$B$5:$N$55,2,FALSE),"")</f>
        <v/>
      </c>
      <c r="G90" s="105" t="str">
        <f>IF(C90=0,"",IFERROR(IF('団体情報・合計（メール申込用）'!$C$3="","",'団体情報・合計（メール申込用）'!$C$3),""))</f>
        <v/>
      </c>
      <c r="H90" s="106"/>
      <c r="I90" s="107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102" t="str">
        <f>IFERROR(VLOOKUP(B91,'基本情報（メール申込用）'!$A$7:$B$46,2,FALSE),"")</f>
        <v/>
      </c>
      <c r="B91" s="149"/>
      <c r="C91" s="103"/>
      <c r="D91" s="104" t="str">
        <f>IFERROR(VLOOKUP($C91,'参加選手登録表 (メール申込用)'!$B$4:$G$54,5,FALSE),"")</f>
        <v/>
      </c>
      <c r="E91" s="103"/>
      <c r="F91" s="104" t="str">
        <f>IFERROR(VLOOKUP($E91,'参加馬登録表 (メール申込用)'!$B$5:$N$55,2,FALSE),"")</f>
        <v/>
      </c>
      <c r="G91" s="105" t="str">
        <f>IF(C91=0,"",IFERROR(IF('団体情報・合計（メール申込用）'!$C$3="","",'団体情報・合計（メール申込用）'!$C$3),""))</f>
        <v/>
      </c>
      <c r="H91" s="106"/>
      <c r="I91" s="107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102" t="str">
        <f>IFERROR(VLOOKUP(B92,'基本情報（メール申込用）'!$A$7:$B$46,2,FALSE),"")</f>
        <v/>
      </c>
      <c r="B92" s="149"/>
      <c r="C92" s="103"/>
      <c r="D92" s="104" t="str">
        <f>IFERROR(VLOOKUP($C92,'参加選手登録表 (メール申込用)'!$B$4:$G$54,5,FALSE),"")</f>
        <v/>
      </c>
      <c r="E92" s="103"/>
      <c r="F92" s="104" t="str">
        <f>IFERROR(VLOOKUP($E92,'参加馬登録表 (メール申込用)'!$B$5:$N$55,2,FALSE),"")</f>
        <v/>
      </c>
      <c r="G92" s="105" t="str">
        <f>IF(C92=0,"",IFERROR(IF('団体情報・合計（メール申込用）'!$C$3="","",'団体情報・合計（メール申込用）'!$C$3),""))</f>
        <v/>
      </c>
      <c r="H92" s="106"/>
      <c r="I92" s="107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102" t="str">
        <f>IFERROR(VLOOKUP(B93,'基本情報（メール申込用）'!$A$7:$B$46,2,FALSE),"")</f>
        <v/>
      </c>
      <c r="B93" s="149"/>
      <c r="C93" s="103"/>
      <c r="D93" s="104" t="str">
        <f>IFERROR(VLOOKUP($C93,'参加選手登録表 (メール申込用)'!$B$4:$G$54,5,FALSE),"")</f>
        <v/>
      </c>
      <c r="E93" s="103"/>
      <c r="F93" s="104" t="str">
        <f>IFERROR(VLOOKUP($E93,'参加馬登録表 (メール申込用)'!$B$5:$N$55,2,FALSE),"")</f>
        <v/>
      </c>
      <c r="G93" s="105" t="str">
        <f>IF(C93=0,"",IFERROR(IF('団体情報・合計（メール申込用）'!$C$3="","",'団体情報・合計（メール申込用）'!$C$3),""))</f>
        <v/>
      </c>
      <c r="H93" s="106"/>
      <c r="I93" s="107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8" t="str">
        <f>IFERROR(VLOOKUP(B94,'基本情報（メール申込用）'!$A$7:$B$46,2,FALSE),"")</f>
        <v/>
      </c>
      <c r="B94" s="150"/>
      <c r="C94" s="56"/>
      <c r="D94" s="109" t="str">
        <f>IFERROR(VLOOKUP($C94,'参加選手登録表 (メール申込用)'!$B$4:$G$54,5,FALSE),"")</f>
        <v/>
      </c>
      <c r="E94" s="56"/>
      <c r="F94" s="109" t="str">
        <f>IFERROR(VLOOKUP($E94,'参加馬登録表 (メール申込用)'!$B$5:$N$55,2,FALSE),"")</f>
        <v/>
      </c>
      <c r="G94" s="110" t="str">
        <f>IF(C94=0,"",IFERROR(IF('団体情報・合計（メール申込用）'!$C$3="","",'団体情報・合計（メール申込用）'!$C$3),""))</f>
        <v/>
      </c>
      <c r="H94" s="57"/>
      <c r="I94" s="111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12" t="str">
        <f>IFERROR(VLOOKUP(B95,'基本情報（メール申込用）'!$A$7:$B$46,2,FALSE),"")</f>
        <v/>
      </c>
      <c r="B95" s="151"/>
      <c r="C95" s="32"/>
      <c r="D95" s="113" t="str">
        <f>IFERROR(VLOOKUP($C95,'参加選手登録表 (メール申込用)'!$B$4:$G$54,5,FALSE),"")</f>
        <v/>
      </c>
      <c r="E95" s="32"/>
      <c r="F95" s="113" t="str">
        <f>IFERROR(VLOOKUP($E95,'参加馬登録表 (メール申込用)'!$B$5:$N$55,2,FALSE),"")</f>
        <v/>
      </c>
      <c r="G95" s="114" t="str">
        <f>IF(C95=0,"",IFERROR(IF('団体情報・合計（メール申込用）'!$C$3="","",'団体情報・合計（メール申込用）'!$C$3),""))</f>
        <v/>
      </c>
      <c r="H95" s="33"/>
      <c r="I95" s="115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102" t="str">
        <f>IFERROR(VLOOKUP(B96,'基本情報（メール申込用）'!$A$7:$B$46,2,FALSE),"")</f>
        <v/>
      </c>
      <c r="B96" s="149"/>
      <c r="C96" s="103"/>
      <c r="D96" s="104" t="str">
        <f>IFERROR(VLOOKUP($C96,'参加選手登録表 (メール申込用)'!$B$4:$G$54,5,FALSE),"")</f>
        <v/>
      </c>
      <c r="E96" s="103"/>
      <c r="F96" s="104" t="str">
        <f>IFERROR(VLOOKUP($E96,'参加馬登録表 (メール申込用)'!$B$5:$N$55,2,FALSE),"")</f>
        <v/>
      </c>
      <c r="G96" s="105" t="str">
        <f>IF(C96=0,"",IFERROR(IF('団体情報・合計（メール申込用）'!$C$3="","",'団体情報・合計（メール申込用）'!$C$3),""))</f>
        <v/>
      </c>
      <c r="H96" s="106"/>
      <c r="I96" s="107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102" t="str">
        <f>IFERROR(VLOOKUP(B97,'基本情報（メール申込用）'!$A$7:$B$46,2,FALSE),"")</f>
        <v/>
      </c>
      <c r="B97" s="149"/>
      <c r="C97" s="103"/>
      <c r="D97" s="104" t="str">
        <f>IFERROR(VLOOKUP($C97,'参加選手登録表 (メール申込用)'!$B$4:$G$54,5,FALSE),"")</f>
        <v/>
      </c>
      <c r="E97" s="103"/>
      <c r="F97" s="104" t="str">
        <f>IFERROR(VLOOKUP($E97,'参加馬登録表 (メール申込用)'!$B$5:$N$55,2,FALSE),"")</f>
        <v/>
      </c>
      <c r="G97" s="105" t="str">
        <f>IF(C97=0,"",IFERROR(IF('団体情報・合計（メール申込用）'!$C$3="","",'団体情報・合計（メール申込用）'!$C$3),""))</f>
        <v/>
      </c>
      <c r="H97" s="106"/>
      <c r="I97" s="107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102" t="str">
        <f>IFERROR(VLOOKUP(B98,'基本情報（メール申込用）'!$A$7:$B$46,2,FALSE),"")</f>
        <v/>
      </c>
      <c r="B98" s="149"/>
      <c r="C98" s="103"/>
      <c r="D98" s="104" t="str">
        <f>IFERROR(VLOOKUP($C98,'参加選手登録表 (メール申込用)'!$B$4:$G$54,5,FALSE),"")</f>
        <v/>
      </c>
      <c r="E98" s="103"/>
      <c r="F98" s="104" t="str">
        <f>IFERROR(VLOOKUP($E98,'参加馬登録表 (メール申込用)'!$B$5:$N$55,2,FALSE),"")</f>
        <v/>
      </c>
      <c r="G98" s="105" t="str">
        <f>IF(C98=0,"",IFERROR(IF('団体情報・合計（メール申込用）'!$C$3="","",'団体情報・合計（メール申込用）'!$C$3),""))</f>
        <v/>
      </c>
      <c r="H98" s="106"/>
      <c r="I98" s="107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102" t="str">
        <f>IFERROR(VLOOKUP(B99,'基本情報（メール申込用）'!$A$7:$B$46,2,FALSE),"")</f>
        <v/>
      </c>
      <c r="B99" s="149"/>
      <c r="C99" s="103"/>
      <c r="D99" s="104" t="str">
        <f>IFERROR(VLOOKUP($C99,'参加選手登録表 (メール申込用)'!$B$4:$G$54,5,FALSE),"")</f>
        <v/>
      </c>
      <c r="E99" s="103"/>
      <c r="F99" s="104" t="str">
        <f>IFERROR(VLOOKUP($E99,'参加馬登録表 (メール申込用)'!$B$5:$N$55,2,FALSE),"")</f>
        <v/>
      </c>
      <c r="G99" s="105" t="str">
        <f>IF(C99=0,"",IFERROR(IF('団体情報・合計（メール申込用）'!$C$3="","",'団体情報・合計（メール申込用）'!$C$3),""))</f>
        <v/>
      </c>
      <c r="H99" s="106"/>
      <c r="I99" s="107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102" t="str">
        <f>IFERROR(VLOOKUP(B100,'基本情報（メール申込用）'!$A$7:$B$46,2,FALSE),"")</f>
        <v/>
      </c>
      <c r="B100" s="149"/>
      <c r="C100" s="103"/>
      <c r="D100" s="104" t="str">
        <f>IFERROR(VLOOKUP($C100,'参加選手登録表 (メール申込用)'!$B$4:$G$54,5,FALSE),"")</f>
        <v/>
      </c>
      <c r="E100" s="103"/>
      <c r="F100" s="104" t="str">
        <f>IFERROR(VLOOKUP($E100,'参加馬登録表 (メール申込用)'!$B$5:$N$55,2,FALSE),"")</f>
        <v/>
      </c>
      <c r="G100" s="105" t="str">
        <f>IF(C100=0,"",IFERROR(IF('団体情報・合計（メール申込用）'!$C$3="","",'団体情報・合計（メール申込用）'!$C$3),""))</f>
        <v/>
      </c>
      <c r="H100" s="106"/>
      <c r="I100" s="107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102" t="str">
        <f>IFERROR(VLOOKUP(B101,'基本情報（メール申込用）'!$A$7:$B$46,2,FALSE),"")</f>
        <v/>
      </c>
      <c r="B101" s="149"/>
      <c r="C101" s="103"/>
      <c r="D101" s="104" t="str">
        <f>IFERROR(VLOOKUP($C101,'参加選手登録表 (メール申込用)'!$B$4:$G$54,5,FALSE),"")</f>
        <v/>
      </c>
      <c r="E101" s="103"/>
      <c r="F101" s="104" t="str">
        <f>IFERROR(VLOOKUP($E101,'参加馬登録表 (メール申込用)'!$B$5:$N$55,2,FALSE),"")</f>
        <v/>
      </c>
      <c r="G101" s="105" t="str">
        <f>IF(C101=0,"",IFERROR(IF('団体情報・合計（メール申込用）'!$C$3="","",'団体情報・合計（メール申込用）'!$C$3),""))</f>
        <v/>
      </c>
      <c r="H101" s="106"/>
      <c r="I101" s="107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102" t="str">
        <f>IFERROR(VLOOKUP(B102,'基本情報（メール申込用）'!$A$7:$B$46,2,FALSE),"")</f>
        <v/>
      </c>
      <c r="B102" s="149"/>
      <c r="C102" s="103"/>
      <c r="D102" s="104" t="str">
        <f>IFERROR(VLOOKUP($C102,'参加選手登録表 (メール申込用)'!$B$4:$G$54,5,FALSE),"")</f>
        <v/>
      </c>
      <c r="E102" s="103"/>
      <c r="F102" s="104" t="str">
        <f>IFERROR(VLOOKUP($E102,'参加馬登録表 (メール申込用)'!$B$5:$N$55,2,FALSE),"")</f>
        <v/>
      </c>
      <c r="G102" s="105" t="str">
        <f>IF(C102=0,"",IFERROR(IF('団体情報・合計（メール申込用）'!$C$3="","",'団体情報・合計（メール申込用）'!$C$3),""))</f>
        <v/>
      </c>
      <c r="H102" s="106"/>
      <c r="I102" s="107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102" t="str">
        <f>IFERROR(VLOOKUP(B103,'基本情報（メール申込用）'!$A$7:$B$46,2,FALSE),"")</f>
        <v/>
      </c>
      <c r="B103" s="149"/>
      <c r="C103" s="103"/>
      <c r="D103" s="104" t="str">
        <f>IFERROR(VLOOKUP($C103,'参加選手登録表 (メール申込用)'!$B$4:$G$54,5,FALSE),"")</f>
        <v/>
      </c>
      <c r="E103" s="103"/>
      <c r="F103" s="104" t="str">
        <f>IFERROR(VLOOKUP($E103,'参加馬登録表 (メール申込用)'!$B$5:$N$55,2,FALSE),"")</f>
        <v/>
      </c>
      <c r="G103" s="105" t="str">
        <f>IF(C103=0,"",IFERROR(IF('団体情報・合計（メール申込用）'!$C$3="","",'団体情報・合計（メール申込用）'!$C$3),""))</f>
        <v/>
      </c>
      <c r="H103" s="106"/>
      <c r="I103" s="107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6" t="str">
        <f>IFERROR(VLOOKUP(B104,'基本情報（メール申込用）'!$A$7:$B$46,2,FALSE),"")</f>
        <v/>
      </c>
      <c r="B104" s="152"/>
      <c r="C104" s="117"/>
      <c r="D104" s="118" t="str">
        <f>IFERROR(VLOOKUP($C104,'参加選手登録表 (メール申込用)'!$B$4:$G$54,5,FALSE),"")</f>
        <v/>
      </c>
      <c r="E104" s="117"/>
      <c r="F104" s="118" t="str">
        <f>IFERROR(VLOOKUP($E104,'参加馬登録表 (メール申込用)'!$B$5:$N$55,2,FALSE),"")</f>
        <v/>
      </c>
      <c r="G104" s="119" t="str">
        <f>IF(C104=0,"",IFERROR(IF('団体情報・合計（メール申込用）'!$C$3="","",'団体情報・合計（メール申込用）'!$C$3),""))</f>
        <v/>
      </c>
      <c r="H104" s="120"/>
      <c r="I104" s="121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22" t="str">
        <f>IFERROR(VLOOKUP(B105,'基本情報（メール申込用）'!$A$7:$B$46,2,FALSE),"")</f>
        <v/>
      </c>
      <c r="B105" s="153"/>
      <c r="C105" s="53"/>
      <c r="D105" s="123" t="str">
        <f>IFERROR(VLOOKUP($C105,'参加選手登録表 (メール申込用)'!$B$4:$G$54,5,FALSE),"")</f>
        <v/>
      </c>
      <c r="E105" s="53"/>
      <c r="F105" s="123" t="str">
        <f>IFERROR(VLOOKUP($E105,'参加馬登録表 (メール申込用)'!$B$5:$N$55,2,FALSE),"")</f>
        <v/>
      </c>
      <c r="G105" s="124" t="str">
        <f>IF(C105=0,"",IFERROR(IF('団体情報・合計（メール申込用）'!$C$3="","",'団体情報・合計（メール申込用）'!$C$3),""))</f>
        <v/>
      </c>
      <c r="H105" s="54"/>
      <c r="I105" s="125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102" t="str">
        <f>IFERROR(VLOOKUP(B106,'基本情報（メール申込用）'!$A$7:$B$46,2,FALSE),"")</f>
        <v/>
      </c>
      <c r="B106" s="149"/>
      <c r="C106" s="103"/>
      <c r="D106" s="104" t="str">
        <f>IFERROR(VLOOKUP($C106,'参加選手登録表 (メール申込用)'!$B$4:$G$54,5,FALSE),"")</f>
        <v/>
      </c>
      <c r="E106" s="103"/>
      <c r="F106" s="104" t="str">
        <f>IFERROR(VLOOKUP($E106,'参加馬登録表 (メール申込用)'!$B$5:$N$55,2,FALSE),"")</f>
        <v/>
      </c>
      <c r="G106" s="105" t="str">
        <f>IF(C106=0,"",IFERROR(IF('団体情報・合計（メール申込用）'!$C$3="","",'団体情報・合計（メール申込用）'!$C$3),""))</f>
        <v/>
      </c>
      <c r="H106" s="106"/>
      <c r="I106" s="107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102" t="str">
        <f>IFERROR(VLOOKUP(B107,'基本情報（メール申込用）'!$A$7:$B$46,2,FALSE),"")</f>
        <v/>
      </c>
      <c r="B107" s="149"/>
      <c r="C107" s="103"/>
      <c r="D107" s="104" t="str">
        <f>IFERROR(VLOOKUP($C107,'参加選手登録表 (メール申込用)'!$B$4:$G$54,5,FALSE),"")</f>
        <v/>
      </c>
      <c r="E107" s="103"/>
      <c r="F107" s="104" t="str">
        <f>IFERROR(VLOOKUP($E107,'参加馬登録表 (メール申込用)'!$B$5:$N$55,2,FALSE),"")</f>
        <v/>
      </c>
      <c r="G107" s="105" t="str">
        <f>IF(C107=0,"",IFERROR(IF('団体情報・合計（メール申込用）'!$C$3="","",'団体情報・合計（メール申込用）'!$C$3),""))</f>
        <v/>
      </c>
      <c r="H107" s="106"/>
      <c r="I107" s="107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102" t="str">
        <f>IFERROR(VLOOKUP(B108,'基本情報（メール申込用）'!$A$7:$B$46,2,FALSE),"")</f>
        <v/>
      </c>
      <c r="B108" s="149"/>
      <c r="C108" s="103"/>
      <c r="D108" s="104" t="str">
        <f>IFERROR(VLOOKUP($C108,'参加選手登録表 (メール申込用)'!$B$4:$G$54,5,FALSE),"")</f>
        <v/>
      </c>
      <c r="E108" s="103"/>
      <c r="F108" s="104" t="str">
        <f>IFERROR(VLOOKUP($E108,'参加馬登録表 (メール申込用)'!$B$5:$N$55,2,FALSE),"")</f>
        <v/>
      </c>
      <c r="G108" s="105" t="str">
        <f>IF(C108=0,"",IFERROR(IF('団体情報・合計（メール申込用）'!$C$3="","",'団体情報・合計（メール申込用）'!$C$3),""))</f>
        <v/>
      </c>
      <c r="H108" s="106"/>
      <c r="I108" s="107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102" t="str">
        <f>IFERROR(VLOOKUP(B109,'基本情報（メール申込用）'!$A$7:$B$46,2,FALSE),"")</f>
        <v/>
      </c>
      <c r="B109" s="149"/>
      <c r="C109" s="103"/>
      <c r="D109" s="104" t="str">
        <f>IFERROR(VLOOKUP($C109,'参加選手登録表 (メール申込用)'!$B$4:$G$54,5,FALSE),"")</f>
        <v/>
      </c>
      <c r="E109" s="103"/>
      <c r="F109" s="104" t="str">
        <f>IFERROR(VLOOKUP($E109,'参加馬登録表 (メール申込用)'!$B$5:$N$55,2,FALSE),"")</f>
        <v/>
      </c>
      <c r="G109" s="105" t="str">
        <f>IF(C109=0,"",IFERROR(IF('団体情報・合計（メール申込用）'!$C$3="","",'団体情報・合計（メール申込用）'!$C$3),""))</f>
        <v/>
      </c>
      <c r="H109" s="106"/>
      <c r="I109" s="107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102" t="str">
        <f>IFERROR(VLOOKUP(B110,'基本情報（メール申込用）'!$A$7:$B$46,2,FALSE),"")</f>
        <v/>
      </c>
      <c r="B110" s="149"/>
      <c r="C110" s="103"/>
      <c r="D110" s="104" t="str">
        <f>IFERROR(VLOOKUP($C110,'参加選手登録表 (メール申込用)'!$B$4:$G$54,5,FALSE),"")</f>
        <v/>
      </c>
      <c r="E110" s="103"/>
      <c r="F110" s="104" t="str">
        <f>IFERROR(VLOOKUP($E110,'参加馬登録表 (メール申込用)'!$B$5:$N$55,2,FALSE),"")</f>
        <v/>
      </c>
      <c r="G110" s="105" t="str">
        <f>IF(C110=0,"",IFERROR(IF('団体情報・合計（メール申込用）'!$C$3="","",'団体情報・合計（メール申込用）'!$C$3),""))</f>
        <v/>
      </c>
      <c r="H110" s="106"/>
      <c r="I110" s="107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102" t="str">
        <f>IFERROR(VLOOKUP(B111,'基本情報（メール申込用）'!$A$7:$B$46,2,FALSE),"")</f>
        <v/>
      </c>
      <c r="B111" s="149"/>
      <c r="C111" s="103"/>
      <c r="D111" s="104" t="str">
        <f>IFERROR(VLOOKUP($C111,'参加選手登録表 (メール申込用)'!$B$4:$G$54,5,FALSE),"")</f>
        <v/>
      </c>
      <c r="E111" s="103"/>
      <c r="F111" s="104" t="str">
        <f>IFERROR(VLOOKUP($E111,'参加馬登録表 (メール申込用)'!$B$5:$N$55,2,FALSE),"")</f>
        <v/>
      </c>
      <c r="G111" s="105" t="str">
        <f>IF(C111=0,"",IFERROR(IF('団体情報・合計（メール申込用）'!$C$3="","",'団体情報・合計（メール申込用）'!$C$3),""))</f>
        <v/>
      </c>
      <c r="H111" s="106"/>
      <c r="I111" s="107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102" t="str">
        <f>IFERROR(VLOOKUP(B112,'基本情報（メール申込用）'!$A$7:$B$46,2,FALSE),"")</f>
        <v/>
      </c>
      <c r="B112" s="149"/>
      <c r="C112" s="103"/>
      <c r="D112" s="104" t="str">
        <f>IFERROR(VLOOKUP($C112,'参加選手登録表 (メール申込用)'!$B$4:$G$54,5,FALSE),"")</f>
        <v/>
      </c>
      <c r="E112" s="103"/>
      <c r="F112" s="104" t="str">
        <f>IFERROR(VLOOKUP($E112,'参加馬登録表 (メール申込用)'!$B$5:$N$55,2,FALSE),"")</f>
        <v/>
      </c>
      <c r="G112" s="105" t="str">
        <f>IF(C112=0,"",IFERROR(IF('団体情報・合計（メール申込用）'!$C$3="","",'団体情報・合計（メール申込用）'!$C$3),""))</f>
        <v/>
      </c>
      <c r="H112" s="106"/>
      <c r="I112" s="107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102" t="str">
        <f>IFERROR(VLOOKUP(B113,'基本情報（メール申込用）'!$A$7:$B$46,2,FALSE),"")</f>
        <v/>
      </c>
      <c r="B113" s="149"/>
      <c r="C113" s="103"/>
      <c r="D113" s="104" t="str">
        <f>IFERROR(VLOOKUP($C113,'参加選手登録表 (メール申込用)'!$B$4:$G$54,5,FALSE),"")</f>
        <v/>
      </c>
      <c r="E113" s="103"/>
      <c r="F113" s="104" t="str">
        <f>IFERROR(VLOOKUP($E113,'参加馬登録表 (メール申込用)'!$B$5:$N$55,2,FALSE),"")</f>
        <v/>
      </c>
      <c r="G113" s="105" t="str">
        <f>IF(C113=0,"",IFERROR(IF('団体情報・合計（メール申込用）'!$C$3="","",'団体情報・合計（メール申込用）'!$C$3),""))</f>
        <v/>
      </c>
      <c r="H113" s="106"/>
      <c r="I113" s="107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8" t="str">
        <f>IFERROR(VLOOKUP(B114,'基本情報（メール申込用）'!$A$7:$B$46,2,FALSE),"")</f>
        <v/>
      </c>
      <c r="B114" s="150"/>
      <c r="C114" s="56"/>
      <c r="D114" s="109" t="str">
        <f>IFERROR(VLOOKUP($C114,'参加選手登録表 (メール申込用)'!$B$4:$G$54,5,FALSE),"")</f>
        <v/>
      </c>
      <c r="E114" s="56"/>
      <c r="F114" s="109" t="str">
        <f>IFERROR(VLOOKUP($E114,'参加馬登録表 (メール申込用)'!$B$5:$N$55,2,FALSE),"")</f>
        <v/>
      </c>
      <c r="G114" s="110" t="str">
        <f>IF(C114=0,"",IFERROR(IF('団体情報・合計（メール申込用）'!$C$3="","",'団体情報・合計（メール申込用）'!$C$3),""))</f>
        <v/>
      </c>
      <c r="H114" s="57"/>
      <c r="I114" s="111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12" t="str">
        <f>IFERROR(VLOOKUP(B115,'基本情報（メール申込用）'!$A$7:$B$46,2,FALSE),"")</f>
        <v/>
      </c>
      <c r="B115" s="151"/>
      <c r="C115" s="32"/>
      <c r="D115" s="113" t="str">
        <f>IFERROR(VLOOKUP($C115,'参加選手登録表 (メール申込用)'!$B$4:$G$54,5,FALSE),"")</f>
        <v/>
      </c>
      <c r="E115" s="32"/>
      <c r="F115" s="113" t="str">
        <f>IFERROR(VLOOKUP($E115,'参加馬登録表 (メール申込用)'!$B$5:$N$55,2,FALSE),"")</f>
        <v/>
      </c>
      <c r="G115" s="114" t="str">
        <f>IF(C115=0,"",IFERROR(IF('団体情報・合計（メール申込用）'!$C$3="","",'団体情報・合計（メール申込用）'!$C$3),""))</f>
        <v/>
      </c>
      <c r="H115" s="33"/>
      <c r="I115" s="115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102" t="str">
        <f>IFERROR(VLOOKUP(B116,'基本情報（メール申込用）'!$A$7:$B$46,2,FALSE),"")</f>
        <v/>
      </c>
      <c r="B116" s="149"/>
      <c r="C116" s="103"/>
      <c r="D116" s="104" t="str">
        <f>IFERROR(VLOOKUP($C116,'参加選手登録表 (メール申込用)'!$B$4:$G$54,5,FALSE),"")</f>
        <v/>
      </c>
      <c r="E116" s="103"/>
      <c r="F116" s="104" t="str">
        <f>IFERROR(VLOOKUP($E116,'参加馬登録表 (メール申込用)'!$B$5:$N$55,2,FALSE),"")</f>
        <v/>
      </c>
      <c r="G116" s="105" t="str">
        <f>IF(C116=0,"",IFERROR(IF('団体情報・合計（メール申込用）'!$C$3="","",'団体情報・合計（メール申込用）'!$C$3),""))</f>
        <v/>
      </c>
      <c r="H116" s="106"/>
      <c r="I116" s="107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102" t="str">
        <f>IFERROR(VLOOKUP(B117,'基本情報（メール申込用）'!$A$7:$B$46,2,FALSE),"")</f>
        <v/>
      </c>
      <c r="B117" s="149"/>
      <c r="C117" s="103"/>
      <c r="D117" s="104" t="str">
        <f>IFERROR(VLOOKUP($C117,'参加選手登録表 (メール申込用)'!$B$4:$G$54,5,FALSE),"")</f>
        <v/>
      </c>
      <c r="E117" s="103"/>
      <c r="F117" s="104" t="str">
        <f>IFERROR(VLOOKUP($E117,'参加馬登録表 (メール申込用)'!$B$5:$N$55,2,FALSE),"")</f>
        <v/>
      </c>
      <c r="G117" s="105" t="str">
        <f>IF(C117=0,"",IFERROR(IF('団体情報・合計（メール申込用）'!$C$3="","",'団体情報・合計（メール申込用）'!$C$3),""))</f>
        <v/>
      </c>
      <c r="H117" s="106"/>
      <c r="I117" s="107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102" t="str">
        <f>IFERROR(VLOOKUP(B118,'基本情報（メール申込用）'!$A$7:$B$46,2,FALSE),"")</f>
        <v/>
      </c>
      <c r="B118" s="149"/>
      <c r="C118" s="103"/>
      <c r="D118" s="104" t="str">
        <f>IFERROR(VLOOKUP($C118,'参加選手登録表 (メール申込用)'!$B$4:$G$54,5,FALSE),"")</f>
        <v/>
      </c>
      <c r="E118" s="103"/>
      <c r="F118" s="104" t="str">
        <f>IFERROR(VLOOKUP($E118,'参加馬登録表 (メール申込用)'!$B$5:$N$55,2,FALSE),"")</f>
        <v/>
      </c>
      <c r="G118" s="105" t="str">
        <f>IF(C118=0,"",IFERROR(IF('団体情報・合計（メール申込用）'!$C$3="","",'団体情報・合計（メール申込用）'!$C$3),""))</f>
        <v/>
      </c>
      <c r="H118" s="106"/>
      <c r="I118" s="107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102" t="str">
        <f>IFERROR(VLOOKUP(B119,'基本情報（メール申込用）'!$A$7:$B$46,2,FALSE),"")</f>
        <v/>
      </c>
      <c r="B119" s="149"/>
      <c r="C119" s="103"/>
      <c r="D119" s="104" t="str">
        <f>IFERROR(VLOOKUP($C119,'参加選手登録表 (メール申込用)'!$B$4:$G$54,5,FALSE),"")</f>
        <v/>
      </c>
      <c r="E119" s="103"/>
      <c r="F119" s="104" t="str">
        <f>IFERROR(VLOOKUP($E119,'参加馬登録表 (メール申込用)'!$B$5:$N$55,2,FALSE),"")</f>
        <v/>
      </c>
      <c r="G119" s="105" t="str">
        <f>IF(C119=0,"",IFERROR(IF('団体情報・合計（メール申込用）'!$C$3="","",'団体情報・合計（メール申込用）'!$C$3),""))</f>
        <v/>
      </c>
      <c r="H119" s="106"/>
      <c r="I119" s="107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102" t="str">
        <f>IFERROR(VLOOKUP(B120,'基本情報（メール申込用）'!$A$7:$B$46,2,FALSE),"")</f>
        <v/>
      </c>
      <c r="B120" s="149"/>
      <c r="C120" s="103"/>
      <c r="D120" s="104" t="str">
        <f>IFERROR(VLOOKUP($C120,'参加選手登録表 (メール申込用)'!$B$4:$G$54,5,FALSE),"")</f>
        <v/>
      </c>
      <c r="E120" s="103"/>
      <c r="F120" s="104" t="str">
        <f>IFERROR(VLOOKUP($E120,'参加馬登録表 (メール申込用)'!$B$5:$N$55,2,FALSE),"")</f>
        <v/>
      </c>
      <c r="G120" s="105" t="str">
        <f>IF(C120=0,"",IFERROR(IF('団体情報・合計（メール申込用）'!$C$3="","",'団体情報・合計（メール申込用）'!$C$3),""))</f>
        <v/>
      </c>
      <c r="H120" s="106"/>
      <c r="I120" s="107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102" t="str">
        <f>IFERROR(VLOOKUP(B121,'基本情報（メール申込用）'!$A$7:$B$46,2,FALSE),"")</f>
        <v/>
      </c>
      <c r="B121" s="149"/>
      <c r="C121" s="103"/>
      <c r="D121" s="104" t="str">
        <f>IFERROR(VLOOKUP($C121,'参加選手登録表 (メール申込用)'!$B$4:$G$54,5,FALSE),"")</f>
        <v/>
      </c>
      <c r="E121" s="103"/>
      <c r="F121" s="104" t="str">
        <f>IFERROR(VLOOKUP($E121,'参加馬登録表 (メール申込用)'!$B$5:$N$55,2,FALSE),"")</f>
        <v/>
      </c>
      <c r="G121" s="105" t="str">
        <f>IF(C121=0,"",IFERROR(IF('団体情報・合計（メール申込用）'!$C$3="","",'団体情報・合計（メール申込用）'!$C$3),""))</f>
        <v/>
      </c>
      <c r="H121" s="106"/>
      <c r="I121" s="107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102" t="str">
        <f>IFERROR(VLOOKUP(B122,'基本情報（メール申込用）'!$A$7:$B$46,2,FALSE),"")</f>
        <v/>
      </c>
      <c r="B122" s="149"/>
      <c r="C122" s="103"/>
      <c r="D122" s="104" t="str">
        <f>IFERROR(VLOOKUP($C122,'参加選手登録表 (メール申込用)'!$B$4:$G$54,5,FALSE),"")</f>
        <v/>
      </c>
      <c r="E122" s="103"/>
      <c r="F122" s="104" t="str">
        <f>IFERROR(VLOOKUP($E122,'参加馬登録表 (メール申込用)'!$B$5:$N$55,2,FALSE),"")</f>
        <v/>
      </c>
      <c r="G122" s="105" t="str">
        <f>IF(C122=0,"",IFERROR(IF('団体情報・合計（メール申込用）'!$C$3="","",'団体情報・合計（メール申込用）'!$C$3),""))</f>
        <v/>
      </c>
      <c r="H122" s="106"/>
      <c r="I122" s="107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102" t="str">
        <f>IFERROR(VLOOKUP(B123,'基本情報（メール申込用）'!$A$7:$B$46,2,FALSE),"")</f>
        <v/>
      </c>
      <c r="B123" s="149"/>
      <c r="C123" s="103"/>
      <c r="D123" s="104" t="str">
        <f>IFERROR(VLOOKUP($C123,'参加選手登録表 (メール申込用)'!$B$4:$G$54,5,FALSE),"")</f>
        <v/>
      </c>
      <c r="E123" s="103"/>
      <c r="F123" s="104" t="str">
        <f>IFERROR(VLOOKUP($E123,'参加馬登録表 (メール申込用)'!$B$5:$N$55,2,FALSE),"")</f>
        <v/>
      </c>
      <c r="G123" s="105" t="str">
        <f>IF(C123=0,"",IFERROR(IF('団体情報・合計（メール申込用）'!$C$3="","",'団体情報・合計（メール申込用）'!$C$3),""))</f>
        <v/>
      </c>
      <c r="H123" s="106"/>
      <c r="I123" s="107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6" t="str">
        <f>IFERROR(VLOOKUP(B124,'基本情報（メール申込用）'!$A$7:$B$46,2,FALSE),"")</f>
        <v/>
      </c>
      <c r="B124" s="152"/>
      <c r="C124" s="117"/>
      <c r="D124" s="118" t="str">
        <f>IFERROR(VLOOKUP($C124,'参加選手登録表 (メール申込用)'!$B$4:$G$54,5,FALSE),"")</f>
        <v/>
      </c>
      <c r="E124" s="117"/>
      <c r="F124" s="118" t="str">
        <f>IFERROR(VLOOKUP($E124,'参加馬登録表 (メール申込用)'!$B$5:$N$55,2,FALSE),"")</f>
        <v/>
      </c>
      <c r="G124" s="119" t="str">
        <f>IF(C124=0,"",IFERROR(IF('団体情報・合計（メール申込用）'!$C$3="","",'団体情報・合計（メール申込用）'!$C$3),""))</f>
        <v/>
      </c>
      <c r="H124" s="120"/>
      <c r="I124" s="121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22" t="str">
        <f>IFERROR(VLOOKUP(B125,'基本情報（メール申込用）'!$A$7:$B$46,2,FALSE),"")</f>
        <v/>
      </c>
      <c r="B125" s="153"/>
      <c r="C125" s="53"/>
      <c r="D125" s="123" t="str">
        <f>IFERROR(VLOOKUP($C125,'参加選手登録表 (メール申込用)'!$B$4:$G$54,5,FALSE),"")</f>
        <v/>
      </c>
      <c r="E125" s="53"/>
      <c r="F125" s="123" t="str">
        <f>IFERROR(VLOOKUP($E125,'参加馬登録表 (メール申込用)'!$B$5:$N$55,2,FALSE),"")</f>
        <v/>
      </c>
      <c r="G125" s="124" t="str">
        <f>IF(C125=0,"",IFERROR(IF('団体情報・合計（メール申込用）'!$C$3="","",'団体情報・合計（メール申込用）'!$C$3),""))</f>
        <v/>
      </c>
      <c r="H125" s="54"/>
      <c r="I125" s="125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102" t="str">
        <f>IFERROR(VLOOKUP(B126,'基本情報（メール申込用）'!$A$7:$B$46,2,FALSE),"")</f>
        <v/>
      </c>
      <c r="B126" s="149"/>
      <c r="C126" s="103"/>
      <c r="D126" s="104" t="str">
        <f>IFERROR(VLOOKUP($C126,'参加選手登録表 (メール申込用)'!$B$4:$G$54,5,FALSE),"")</f>
        <v/>
      </c>
      <c r="E126" s="103"/>
      <c r="F126" s="104" t="str">
        <f>IFERROR(VLOOKUP($E126,'参加馬登録表 (メール申込用)'!$B$5:$N$55,2,FALSE),"")</f>
        <v/>
      </c>
      <c r="G126" s="105" t="str">
        <f>IF(C126=0,"",IFERROR(IF('団体情報・合計（メール申込用）'!$C$3="","",'団体情報・合計（メール申込用）'!$C$3),""))</f>
        <v/>
      </c>
      <c r="H126" s="106"/>
      <c r="I126" s="107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102" t="str">
        <f>IFERROR(VLOOKUP(B127,'基本情報（メール申込用）'!$A$7:$B$46,2,FALSE),"")</f>
        <v/>
      </c>
      <c r="B127" s="149"/>
      <c r="C127" s="103"/>
      <c r="D127" s="104" t="str">
        <f>IFERROR(VLOOKUP($C127,'参加選手登録表 (メール申込用)'!$B$4:$G$54,5,FALSE),"")</f>
        <v/>
      </c>
      <c r="E127" s="103"/>
      <c r="F127" s="104" t="str">
        <f>IFERROR(VLOOKUP($E127,'参加馬登録表 (メール申込用)'!$B$5:$N$55,2,FALSE),"")</f>
        <v/>
      </c>
      <c r="G127" s="105" t="str">
        <f>IF(C127=0,"",IFERROR(IF('団体情報・合計（メール申込用）'!$C$3="","",'団体情報・合計（メール申込用）'!$C$3),""))</f>
        <v/>
      </c>
      <c r="H127" s="106"/>
      <c r="I127" s="107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102" t="str">
        <f>IFERROR(VLOOKUP(B128,'基本情報（メール申込用）'!$A$7:$B$46,2,FALSE),"")</f>
        <v/>
      </c>
      <c r="B128" s="149"/>
      <c r="C128" s="103"/>
      <c r="D128" s="104" t="str">
        <f>IFERROR(VLOOKUP($C128,'参加選手登録表 (メール申込用)'!$B$4:$G$54,5,FALSE),"")</f>
        <v/>
      </c>
      <c r="E128" s="103"/>
      <c r="F128" s="104" t="str">
        <f>IFERROR(VLOOKUP($E128,'参加馬登録表 (メール申込用)'!$B$5:$N$55,2,FALSE),"")</f>
        <v/>
      </c>
      <c r="G128" s="105" t="str">
        <f>IF(C128=0,"",IFERROR(IF('団体情報・合計（メール申込用）'!$C$3="","",'団体情報・合計（メール申込用）'!$C$3),""))</f>
        <v/>
      </c>
      <c r="H128" s="106"/>
      <c r="I128" s="107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102" t="str">
        <f>IFERROR(VLOOKUP(B129,'基本情報（メール申込用）'!$A$7:$B$46,2,FALSE),"")</f>
        <v/>
      </c>
      <c r="B129" s="149"/>
      <c r="C129" s="103"/>
      <c r="D129" s="104" t="str">
        <f>IFERROR(VLOOKUP($C129,'参加選手登録表 (メール申込用)'!$B$4:$G$54,5,FALSE),"")</f>
        <v/>
      </c>
      <c r="E129" s="103"/>
      <c r="F129" s="104" t="str">
        <f>IFERROR(VLOOKUP($E129,'参加馬登録表 (メール申込用)'!$B$5:$N$55,2,FALSE),"")</f>
        <v/>
      </c>
      <c r="G129" s="105" t="str">
        <f>IF(C129=0,"",IFERROR(IF('団体情報・合計（メール申込用）'!$C$3="","",'団体情報・合計（メール申込用）'!$C$3),""))</f>
        <v/>
      </c>
      <c r="H129" s="106"/>
      <c r="I129" s="107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102" t="str">
        <f>IFERROR(VLOOKUP(B130,'基本情報（メール申込用）'!$A$7:$B$46,2,FALSE),"")</f>
        <v/>
      </c>
      <c r="B130" s="149"/>
      <c r="C130" s="103"/>
      <c r="D130" s="104" t="str">
        <f>IFERROR(VLOOKUP($C130,'参加選手登録表 (メール申込用)'!$B$4:$G$54,5,FALSE),"")</f>
        <v/>
      </c>
      <c r="E130" s="103"/>
      <c r="F130" s="104" t="str">
        <f>IFERROR(VLOOKUP($E130,'参加馬登録表 (メール申込用)'!$B$5:$N$55,2,FALSE),"")</f>
        <v/>
      </c>
      <c r="G130" s="105" t="str">
        <f>IF(C130=0,"",IFERROR(IF('団体情報・合計（メール申込用）'!$C$3="","",'団体情報・合計（メール申込用）'!$C$3),""))</f>
        <v/>
      </c>
      <c r="H130" s="106"/>
      <c r="I130" s="107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102" t="str">
        <f>IFERROR(VLOOKUP(B131,'基本情報（メール申込用）'!$A$7:$B$46,2,FALSE),"")</f>
        <v/>
      </c>
      <c r="B131" s="149"/>
      <c r="C131" s="103"/>
      <c r="D131" s="104" t="str">
        <f>IFERROR(VLOOKUP($C131,'参加選手登録表 (メール申込用)'!$B$4:$G$54,5,FALSE),"")</f>
        <v/>
      </c>
      <c r="E131" s="103"/>
      <c r="F131" s="104" t="str">
        <f>IFERROR(VLOOKUP($E131,'参加馬登録表 (メール申込用)'!$B$5:$N$55,2,FALSE),"")</f>
        <v/>
      </c>
      <c r="G131" s="105" t="str">
        <f>IF(C131=0,"",IFERROR(IF('団体情報・合計（メール申込用）'!$C$3="","",'団体情報・合計（メール申込用）'!$C$3),""))</f>
        <v/>
      </c>
      <c r="H131" s="106"/>
      <c r="I131" s="107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102" t="str">
        <f>IFERROR(VLOOKUP(B132,'基本情報（メール申込用）'!$A$7:$B$46,2,FALSE),"")</f>
        <v/>
      </c>
      <c r="B132" s="149"/>
      <c r="C132" s="103"/>
      <c r="D132" s="104" t="str">
        <f>IFERROR(VLOOKUP($C132,'参加選手登録表 (メール申込用)'!$B$4:$G$54,5,FALSE),"")</f>
        <v/>
      </c>
      <c r="E132" s="103"/>
      <c r="F132" s="104" t="str">
        <f>IFERROR(VLOOKUP($E132,'参加馬登録表 (メール申込用)'!$B$5:$N$55,2,FALSE),"")</f>
        <v/>
      </c>
      <c r="G132" s="105" t="str">
        <f>IF(C132=0,"",IFERROR(IF('団体情報・合計（メール申込用）'!$C$3="","",'団体情報・合計（メール申込用）'!$C$3),""))</f>
        <v/>
      </c>
      <c r="H132" s="106"/>
      <c r="I132" s="107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102" t="str">
        <f>IFERROR(VLOOKUP(B133,'基本情報（メール申込用）'!$A$7:$B$46,2,FALSE),"")</f>
        <v/>
      </c>
      <c r="B133" s="149"/>
      <c r="C133" s="103"/>
      <c r="D133" s="104" t="str">
        <f>IFERROR(VLOOKUP($C133,'参加選手登録表 (メール申込用)'!$B$4:$G$54,5,FALSE),"")</f>
        <v/>
      </c>
      <c r="E133" s="103"/>
      <c r="F133" s="104" t="str">
        <f>IFERROR(VLOOKUP($E133,'参加馬登録表 (メール申込用)'!$B$5:$N$55,2,FALSE),"")</f>
        <v/>
      </c>
      <c r="G133" s="105" t="str">
        <f>IF(C133=0,"",IFERROR(IF('団体情報・合計（メール申込用）'!$C$3="","",'団体情報・合計（メール申込用）'!$C$3),""))</f>
        <v/>
      </c>
      <c r="H133" s="106"/>
      <c r="I133" s="107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8" t="str">
        <f>IFERROR(VLOOKUP(B134,'基本情報（メール申込用）'!$A$7:$B$46,2,FALSE),"")</f>
        <v/>
      </c>
      <c r="B134" s="150"/>
      <c r="C134" s="56"/>
      <c r="D134" s="109" t="str">
        <f>IFERROR(VLOOKUP($C134,'参加選手登録表 (メール申込用)'!$B$4:$G$54,5,FALSE),"")</f>
        <v/>
      </c>
      <c r="E134" s="56"/>
      <c r="F134" s="109" t="str">
        <f>IFERROR(VLOOKUP($E134,'参加馬登録表 (メール申込用)'!$B$5:$N$55,2,FALSE),"")</f>
        <v/>
      </c>
      <c r="G134" s="110" t="str">
        <f>IF(C134=0,"",IFERROR(IF('団体情報・合計（メール申込用）'!$C$3="","",'団体情報・合計（メール申込用）'!$C$3),""))</f>
        <v/>
      </c>
      <c r="H134" s="57"/>
      <c r="I134" s="111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54" t="str">
        <f>IFERROR(VLOOKUP(B135,'基本情報（メール申込用）'!$A$7:$B$46,2,FALSE),"")</f>
        <v/>
      </c>
      <c r="B135" s="151"/>
      <c r="C135" s="151"/>
      <c r="D135" s="155" t="str">
        <f>IFERROR(VLOOKUP($C135,'参加選手登録表 (メール申込用)'!$B$4:$G$54,5,FALSE),"")</f>
        <v/>
      </c>
      <c r="E135" s="151"/>
      <c r="F135" s="155" t="str">
        <f>IFERROR(VLOOKUP($E135,'参加馬登録表 (メール申込用)'!$B$5:$N$55,2,FALSE),"")</f>
        <v/>
      </c>
      <c r="G135" s="156" t="str">
        <f>IF(C135=0,"",IFERROR(IF('団体情報・合計（メール申込用）'!$C$3="","",'団体情報・合計（メール申込用）'!$C$3),""))</f>
        <v/>
      </c>
      <c r="H135" s="10"/>
      <c r="I135" s="157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8" t="str">
        <f>IFERROR(VLOOKUP(B136,'基本情報（メール申込用）'!$A$7:$B$46,2,FALSE),"")</f>
        <v/>
      </c>
      <c r="B136" s="149"/>
      <c r="C136" s="149"/>
      <c r="D136" s="159" t="str">
        <f>IFERROR(VLOOKUP($C136,'参加選手登録表 (メール申込用)'!$B$4:$G$54,5,FALSE),"")</f>
        <v/>
      </c>
      <c r="E136" s="149"/>
      <c r="F136" s="159" t="str">
        <f>IFERROR(VLOOKUP($E136,'参加馬登録表 (メール申込用)'!$B$5:$N$55,2,FALSE),"")</f>
        <v/>
      </c>
      <c r="G136" s="160" t="str">
        <f>IF(C136=0,"",IFERROR(IF('団体情報・合計（メール申込用）'!$C$3="","",'団体情報・合計（メール申込用）'!$C$3),""))</f>
        <v/>
      </c>
      <c r="H136" s="9"/>
      <c r="I136" s="161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8" t="str">
        <f>IFERROR(VLOOKUP(B137,'基本情報（メール申込用）'!$A$7:$B$46,2,FALSE),"")</f>
        <v/>
      </c>
      <c r="B137" s="149"/>
      <c r="C137" s="149"/>
      <c r="D137" s="159" t="str">
        <f>IFERROR(VLOOKUP($C137,'参加選手登録表 (メール申込用)'!$B$4:$G$54,5,FALSE),"")</f>
        <v/>
      </c>
      <c r="E137" s="149"/>
      <c r="F137" s="159" t="str">
        <f>IFERROR(VLOOKUP($E137,'参加馬登録表 (メール申込用)'!$B$5:$N$55,2,FALSE),"")</f>
        <v/>
      </c>
      <c r="G137" s="160" t="str">
        <f>IF(C137=0,"",IFERROR(IF('団体情報・合計（メール申込用）'!$C$3="","",'団体情報・合計（メール申込用）'!$C$3),""))</f>
        <v/>
      </c>
      <c r="H137" s="9"/>
      <c r="I137" s="161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8" t="str">
        <f>IFERROR(VLOOKUP(B138,'基本情報（メール申込用）'!$A$7:$B$46,2,FALSE),"")</f>
        <v/>
      </c>
      <c r="B138" s="149"/>
      <c r="C138" s="149"/>
      <c r="D138" s="159" t="str">
        <f>IFERROR(VLOOKUP($C138,'参加選手登録表 (メール申込用)'!$B$4:$G$54,5,FALSE),"")</f>
        <v/>
      </c>
      <c r="E138" s="149"/>
      <c r="F138" s="159" t="str">
        <f>IFERROR(VLOOKUP($E138,'参加馬登録表 (メール申込用)'!$B$5:$N$55,2,FALSE),"")</f>
        <v/>
      </c>
      <c r="G138" s="160" t="str">
        <f>IF(C138=0,"",IFERROR(IF('団体情報・合計（メール申込用）'!$C$3="","",'団体情報・合計（メール申込用）'!$C$3),""))</f>
        <v/>
      </c>
      <c r="H138" s="9"/>
      <c r="I138" s="161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8" t="str">
        <f>IFERROR(VLOOKUP(B139,'基本情報（メール申込用）'!$A$7:$B$46,2,FALSE),"")</f>
        <v/>
      </c>
      <c r="B139" s="149"/>
      <c r="C139" s="149"/>
      <c r="D139" s="159" t="str">
        <f>IFERROR(VLOOKUP($C139,'参加選手登録表 (メール申込用)'!$B$4:$G$54,5,FALSE),"")</f>
        <v/>
      </c>
      <c r="E139" s="149"/>
      <c r="F139" s="159" t="str">
        <f>IFERROR(VLOOKUP($E139,'参加馬登録表 (メール申込用)'!$B$5:$N$55,2,FALSE),"")</f>
        <v/>
      </c>
      <c r="G139" s="160" t="str">
        <f>IF(C139=0,"",IFERROR(IF('団体情報・合計（メール申込用）'!$C$3="","",'団体情報・合計（メール申込用）'!$C$3),""))</f>
        <v/>
      </c>
      <c r="H139" s="9"/>
      <c r="I139" s="161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8" t="str">
        <f>IFERROR(VLOOKUP(B140,'基本情報（メール申込用）'!$A$7:$B$46,2,FALSE),"")</f>
        <v/>
      </c>
      <c r="B140" s="149"/>
      <c r="C140" s="149"/>
      <c r="D140" s="159" t="str">
        <f>IFERROR(VLOOKUP($C140,'参加選手登録表 (メール申込用)'!$B$4:$G$54,5,FALSE),"")</f>
        <v/>
      </c>
      <c r="E140" s="149"/>
      <c r="F140" s="159" t="str">
        <f>IFERROR(VLOOKUP($E140,'参加馬登録表 (メール申込用)'!$B$5:$N$55,2,FALSE),"")</f>
        <v/>
      </c>
      <c r="G140" s="160" t="str">
        <f>IF(C140=0,"",IFERROR(IF('団体情報・合計（メール申込用）'!$C$3="","",'団体情報・合計（メール申込用）'!$C$3),""))</f>
        <v/>
      </c>
      <c r="H140" s="9"/>
      <c r="I140" s="161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8" t="str">
        <f>IFERROR(VLOOKUP(B141,'基本情報（メール申込用）'!$A$7:$B$46,2,FALSE),"")</f>
        <v/>
      </c>
      <c r="B141" s="149"/>
      <c r="C141" s="149"/>
      <c r="D141" s="159" t="str">
        <f>IFERROR(VLOOKUP($C141,'参加選手登録表 (メール申込用)'!$B$4:$G$54,5,FALSE),"")</f>
        <v/>
      </c>
      <c r="E141" s="149"/>
      <c r="F141" s="159" t="str">
        <f>IFERROR(VLOOKUP($E141,'参加馬登録表 (メール申込用)'!$B$5:$N$55,2,FALSE),"")</f>
        <v/>
      </c>
      <c r="G141" s="160" t="str">
        <f>IF(C141=0,"",IFERROR(IF('団体情報・合計（メール申込用）'!$C$3="","",'団体情報・合計（メール申込用）'!$C$3),""))</f>
        <v/>
      </c>
      <c r="H141" s="9"/>
      <c r="I141" s="161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8" t="str">
        <f>IFERROR(VLOOKUP(B142,'基本情報（メール申込用）'!$A$7:$B$46,2,FALSE),"")</f>
        <v/>
      </c>
      <c r="B142" s="149"/>
      <c r="C142" s="149"/>
      <c r="D142" s="159" t="str">
        <f>IFERROR(VLOOKUP($C142,'参加選手登録表 (メール申込用)'!$B$4:$G$54,5,FALSE),"")</f>
        <v/>
      </c>
      <c r="E142" s="149"/>
      <c r="F142" s="159" t="str">
        <f>IFERROR(VLOOKUP($E142,'参加馬登録表 (メール申込用)'!$B$5:$N$55,2,FALSE),"")</f>
        <v/>
      </c>
      <c r="G142" s="160" t="str">
        <f>IF(C142=0,"",IFERROR(IF('団体情報・合計（メール申込用）'!$C$3="","",'団体情報・合計（メール申込用）'!$C$3),""))</f>
        <v/>
      </c>
      <c r="H142" s="9"/>
      <c r="I142" s="161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8" t="str">
        <f>IFERROR(VLOOKUP(B143,'基本情報（メール申込用）'!$A$7:$B$46,2,FALSE),"")</f>
        <v/>
      </c>
      <c r="B143" s="149"/>
      <c r="C143" s="149"/>
      <c r="D143" s="159" t="str">
        <f>IFERROR(VLOOKUP($C143,'参加選手登録表 (メール申込用)'!$B$4:$G$54,5,FALSE),"")</f>
        <v/>
      </c>
      <c r="E143" s="149"/>
      <c r="F143" s="159" t="str">
        <f>IFERROR(VLOOKUP($E143,'参加馬登録表 (メール申込用)'!$B$5:$N$55,2,FALSE),"")</f>
        <v/>
      </c>
      <c r="G143" s="160" t="str">
        <f>IF(C143=0,"",IFERROR(IF('団体情報・合計（メール申込用）'!$C$3="","",'団体情報・合計（メール申込用）'!$C$3),""))</f>
        <v/>
      </c>
      <c r="H143" s="9"/>
      <c r="I143" s="161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62" t="str">
        <f>IFERROR(VLOOKUP(B144,'基本情報（メール申込用）'!$A$7:$B$46,2,FALSE),"")</f>
        <v/>
      </c>
      <c r="B144" s="152"/>
      <c r="C144" s="152"/>
      <c r="D144" s="163" t="str">
        <f>IFERROR(VLOOKUP($C144,'参加選手登録表 (メール申込用)'!$B$4:$G$54,5,FALSE),"")</f>
        <v/>
      </c>
      <c r="E144" s="152"/>
      <c r="F144" s="163" t="str">
        <f>IFERROR(VLOOKUP($E144,'参加馬登録表 (メール申込用)'!$B$5:$N$55,2,FALSE),"")</f>
        <v/>
      </c>
      <c r="G144" s="164" t="str">
        <f>IF(C144=0,"",IFERROR(IF('団体情報・合計（メール申込用）'!$C$3="","",'団体情報・合計（メール申込用）'!$C$3),""))</f>
        <v/>
      </c>
      <c r="H144" s="60"/>
      <c r="I144" s="165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6" t="str">
        <f>IFERROR(VLOOKUP(B145,'基本情報（メール申込用）'!$A$7:$B$46,2,FALSE),"")</f>
        <v/>
      </c>
      <c r="B145" s="153"/>
      <c r="C145" s="153"/>
      <c r="D145" s="167" t="str">
        <f>IFERROR(VLOOKUP($C145,'参加選手登録表 (メール申込用)'!$B$4:$G$54,5,FALSE),"")</f>
        <v/>
      </c>
      <c r="E145" s="153"/>
      <c r="F145" s="167" t="str">
        <f>IFERROR(VLOOKUP($E145,'参加馬登録表 (メール申込用)'!$B$5:$N$55,2,FALSE),"")</f>
        <v/>
      </c>
      <c r="G145" s="168" t="str">
        <f>IF(C145=0,"",IFERROR(IF('団体情報・合計（メール申込用）'!$C$3="","",'団体情報・合計（メール申込用）'!$C$3),""))</f>
        <v/>
      </c>
      <c r="H145" s="7"/>
      <c r="I145" s="169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8" t="str">
        <f>IFERROR(VLOOKUP(B146,'基本情報（メール申込用）'!$A$7:$B$46,2,FALSE),"")</f>
        <v/>
      </c>
      <c r="B146" s="149"/>
      <c r="C146" s="149"/>
      <c r="D146" s="159" t="str">
        <f>IFERROR(VLOOKUP($C146,'参加選手登録表 (メール申込用)'!$B$4:$G$54,5,FALSE),"")</f>
        <v/>
      </c>
      <c r="E146" s="149"/>
      <c r="F146" s="159" t="str">
        <f>IFERROR(VLOOKUP($E146,'参加馬登録表 (メール申込用)'!$B$5:$N$55,2,FALSE),"")</f>
        <v/>
      </c>
      <c r="G146" s="160" t="str">
        <f>IF(C146=0,"",IFERROR(IF('団体情報・合計（メール申込用）'!$C$3="","",'団体情報・合計（メール申込用）'!$C$3),""))</f>
        <v/>
      </c>
      <c r="H146" s="9"/>
      <c r="I146" s="161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8" t="str">
        <f>IFERROR(VLOOKUP(B147,'基本情報（メール申込用）'!$A$7:$B$46,2,FALSE),"")</f>
        <v/>
      </c>
      <c r="B147" s="149"/>
      <c r="C147" s="149"/>
      <c r="D147" s="159" t="str">
        <f>IFERROR(VLOOKUP($C147,'参加選手登録表 (メール申込用)'!$B$4:$G$54,5,FALSE),"")</f>
        <v/>
      </c>
      <c r="E147" s="149"/>
      <c r="F147" s="159" t="str">
        <f>IFERROR(VLOOKUP($E147,'参加馬登録表 (メール申込用)'!$B$5:$N$55,2,FALSE),"")</f>
        <v/>
      </c>
      <c r="G147" s="160" t="str">
        <f>IF(C147=0,"",IFERROR(IF('団体情報・合計（メール申込用）'!$C$3="","",'団体情報・合計（メール申込用）'!$C$3),""))</f>
        <v/>
      </c>
      <c r="H147" s="9"/>
      <c r="I147" s="161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8" t="str">
        <f>IFERROR(VLOOKUP(B148,'基本情報（メール申込用）'!$A$7:$B$46,2,FALSE),"")</f>
        <v/>
      </c>
      <c r="B148" s="149"/>
      <c r="C148" s="149"/>
      <c r="D148" s="159" t="str">
        <f>IFERROR(VLOOKUP($C148,'参加選手登録表 (メール申込用)'!$B$4:$G$54,5,FALSE),"")</f>
        <v/>
      </c>
      <c r="E148" s="149"/>
      <c r="F148" s="159" t="str">
        <f>IFERROR(VLOOKUP($E148,'参加馬登録表 (メール申込用)'!$B$5:$N$55,2,FALSE),"")</f>
        <v/>
      </c>
      <c r="G148" s="160" t="str">
        <f>IF(C148=0,"",IFERROR(IF('団体情報・合計（メール申込用）'!$C$3="","",'団体情報・合計（メール申込用）'!$C$3),""))</f>
        <v/>
      </c>
      <c r="H148" s="9"/>
      <c r="I148" s="161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8" t="str">
        <f>IFERROR(VLOOKUP(B149,'基本情報（メール申込用）'!$A$7:$B$46,2,FALSE),"")</f>
        <v/>
      </c>
      <c r="B149" s="149"/>
      <c r="C149" s="149"/>
      <c r="D149" s="159" t="str">
        <f>IFERROR(VLOOKUP($C149,'参加選手登録表 (メール申込用)'!$B$4:$G$54,5,FALSE),"")</f>
        <v/>
      </c>
      <c r="E149" s="149"/>
      <c r="F149" s="159" t="str">
        <f>IFERROR(VLOOKUP($E149,'参加馬登録表 (メール申込用)'!$B$5:$N$55,2,FALSE),"")</f>
        <v/>
      </c>
      <c r="G149" s="160" t="str">
        <f>IF(C149=0,"",IFERROR(IF('団体情報・合計（メール申込用）'!$C$3="","",'団体情報・合計（メール申込用）'!$C$3),""))</f>
        <v/>
      </c>
      <c r="H149" s="9"/>
      <c r="I149" s="161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8" t="str">
        <f>IFERROR(VLOOKUP(B150,'基本情報（メール申込用）'!$A$7:$B$46,2,FALSE),"")</f>
        <v/>
      </c>
      <c r="B150" s="149"/>
      <c r="C150" s="149"/>
      <c r="D150" s="159" t="str">
        <f>IFERROR(VLOOKUP($C150,'参加選手登録表 (メール申込用)'!$B$4:$G$54,5,FALSE),"")</f>
        <v/>
      </c>
      <c r="E150" s="149"/>
      <c r="F150" s="159" t="str">
        <f>IFERROR(VLOOKUP($E150,'参加馬登録表 (メール申込用)'!$B$5:$N$55,2,FALSE),"")</f>
        <v/>
      </c>
      <c r="G150" s="160" t="str">
        <f>IF(C150=0,"",IFERROR(IF('団体情報・合計（メール申込用）'!$C$3="","",'団体情報・合計（メール申込用）'!$C$3),""))</f>
        <v/>
      </c>
      <c r="H150" s="9"/>
      <c r="I150" s="161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8" t="str">
        <f>IFERROR(VLOOKUP(B151,'基本情報（メール申込用）'!$A$7:$B$46,2,FALSE),"")</f>
        <v/>
      </c>
      <c r="B151" s="149"/>
      <c r="C151" s="149"/>
      <c r="D151" s="159" t="str">
        <f>IFERROR(VLOOKUP($C151,'参加選手登録表 (メール申込用)'!$B$4:$G$54,5,FALSE),"")</f>
        <v/>
      </c>
      <c r="E151" s="149"/>
      <c r="F151" s="159" t="str">
        <f>IFERROR(VLOOKUP($E151,'参加馬登録表 (メール申込用)'!$B$5:$N$55,2,FALSE),"")</f>
        <v/>
      </c>
      <c r="G151" s="160" t="str">
        <f>IF(C151=0,"",IFERROR(IF('団体情報・合計（メール申込用）'!$C$3="","",'団体情報・合計（メール申込用）'!$C$3),""))</f>
        <v/>
      </c>
      <c r="H151" s="9"/>
      <c r="I151" s="161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8" t="str">
        <f>IFERROR(VLOOKUP(B152,'基本情報（メール申込用）'!$A$7:$B$46,2,FALSE),"")</f>
        <v/>
      </c>
      <c r="B152" s="149"/>
      <c r="C152" s="149"/>
      <c r="D152" s="159" t="str">
        <f>IFERROR(VLOOKUP($C152,'参加選手登録表 (メール申込用)'!$B$4:$G$54,5,FALSE),"")</f>
        <v/>
      </c>
      <c r="E152" s="149"/>
      <c r="F152" s="159" t="str">
        <f>IFERROR(VLOOKUP($E152,'参加馬登録表 (メール申込用)'!$B$5:$N$55,2,FALSE),"")</f>
        <v/>
      </c>
      <c r="G152" s="160" t="str">
        <f>IF(C152=0,"",IFERROR(IF('団体情報・合計（メール申込用）'!$C$3="","",'団体情報・合計（メール申込用）'!$C$3),""))</f>
        <v/>
      </c>
      <c r="H152" s="9"/>
      <c r="I152" s="161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8" t="str">
        <f>IFERROR(VLOOKUP(B153,'基本情報（メール申込用）'!$A$7:$B$46,2,FALSE),"")</f>
        <v/>
      </c>
      <c r="B153" s="149"/>
      <c r="C153" s="149"/>
      <c r="D153" s="159" t="str">
        <f>IFERROR(VLOOKUP($C153,'参加選手登録表 (メール申込用)'!$B$4:$G$54,5,FALSE),"")</f>
        <v/>
      </c>
      <c r="E153" s="149"/>
      <c r="F153" s="159" t="str">
        <f>IFERROR(VLOOKUP($E153,'参加馬登録表 (メール申込用)'!$B$5:$N$55,2,FALSE),"")</f>
        <v/>
      </c>
      <c r="G153" s="160" t="str">
        <f>IF(C153=0,"",IFERROR(IF('団体情報・合計（メール申込用）'!$C$3="","",'団体情報・合計（メール申込用）'!$C$3),""))</f>
        <v/>
      </c>
      <c r="H153" s="9"/>
      <c r="I153" s="161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70" t="str">
        <f>IFERROR(VLOOKUP(B154,'基本情報（メール申込用）'!$A$7:$B$46,2,FALSE),"")</f>
        <v/>
      </c>
      <c r="B154" s="150"/>
      <c r="C154" s="150"/>
      <c r="D154" s="171" t="str">
        <f>IFERROR(VLOOKUP($C154,'参加選手登録表 (メール申込用)'!$B$4:$G$54,5,FALSE),"")</f>
        <v/>
      </c>
      <c r="E154" s="150"/>
      <c r="F154" s="171" t="str">
        <f>IFERROR(VLOOKUP($E154,'参加馬登録表 (メール申込用)'!$B$5:$N$55,2,FALSE),"")</f>
        <v/>
      </c>
      <c r="G154" s="172" t="str">
        <f>IF(C154=0,"",IFERROR(IF('団体情報・合計（メール申込用）'!$C$3="","",'団体情報・合計（メール申込用）'!$C$3),""))</f>
        <v/>
      </c>
      <c r="H154" s="13"/>
      <c r="I154" s="173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AvljYGByP6ugpegjTYnkA8eo4MyNtuQSspENnSp9Y3XdWCZLHqHi+JRJVbe6JszDYoyR+t99vFcht2ukVl+fsA==" saltValue="+U7kHdOQz16Ma10xEfHbXQ==" spinCount="100000" sheet="1" selectLockedCells="1"/>
  <mergeCells count="4">
    <mergeCell ref="A1:E1"/>
    <mergeCell ref="K1:P1"/>
    <mergeCell ref="H1:I1"/>
    <mergeCell ref="K3:U3"/>
  </mergeCells>
  <phoneticPr fontId="4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参加人馬登録表（印刷用_横）</vt:lpstr>
      <vt:lpstr>エントリー表（印刷用_横)</vt:lpstr>
      <vt:lpstr>団体情報・合計（印刷用_横）</vt:lpstr>
      <vt:lpstr>参加人馬登録表（メール申込印刷用） (2)</vt:lpstr>
      <vt:lpstr>要項</vt:lpstr>
      <vt:lpstr>基本情報（メール申込用）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参加人馬登録表（メール申込印刷用）</vt:lpstr>
      <vt:lpstr>'エントリー表（メール申込用）'!Print_Area</vt:lpstr>
      <vt:lpstr>'参加人馬登録表（メール申込印刷用）'!Print_Area</vt:lpstr>
      <vt:lpstr>'参加人馬登録表（メール申込印刷用） (2)'!Print_Area</vt:lpstr>
      <vt:lpstr>'参加人馬登録表（印刷用_横）'!Print_Area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  <vt:lpstr>'団体情報・合計（印刷用_横）'!Print_Area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那須トレーニングファーム</cp:lastModifiedBy>
  <cp:lastPrinted>2023-02-26T00:25:04Z</cp:lastPrinted>
  <dcterms:created xsi:type="dcterms:W3CDTF">2002-04-15T08:28:27Z</dcterms:created>
  <dcterms:modified xsi:type="dcterms:W3CDTF">2023-02-26T00:44:58Z</dcterms:modified>
</cp:coreProperties>
</file>