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那須トレーニングファーム\Documents\大会関連\ﾎｰｽｼｮｰ\ｳｨﾝﾀｰﾎｰｽ\2021\"/>
    </mc:Choice>
  </mc:AlternateContent>
  <xr:revisionPtr revIDLastSave="0" documentId="13_ncr:1_{40CBEE21-5682-4F82-9B30-C024F736E770}" xr6:coauthVersionLast="47" xr6:coauthVersionMax="47" xr10:uidLastSave="{00000000-0000-0000-0000-000000000000}"/>
  <workbookProtection workbookAlgorithmName="SHA-512" workbookHashValue="TPIU8s8HxSso9W9SLMwy8WuKRZh2HXpav+eC5t0Ip0cZ5pfA+/URTdTOvWCgKJBuTCjD9NLIaSk15+gCe7gezg==" workbookSaltValue="zB16D/Tug/6oTO/h2iuX3g==" workbookSpinCount="100000" lockStructure="1"/>
  <bookViews>
    <workbookView xWindow="-120" yWindow="-120" windowWidth="29040" windowHeight="15840" tabRatio="839" firstSheet="2" activeTab="2" xr2:uid="{00000000-000D-0000-FFFF-FFFF00000000}"/>
  </bookViews>
  <sheets>
    <sheet name="基本情報（メール申込用）" sheetId="22" state="hidden" r:id="rId1"/>
    <sheet name="参加人馬登録表（印刷用）(1)" sheetId="28" state="hidden" r:id="rId2"/>
    <sheet name="参加選手登録表 (メール申込用)" sheetId="16" r:id="rId3"/>
    <sheet name="参加馬登録表 (メール申込用)" sheetId="15" r:id="rId4"/>
    <sheet name="エントリー表（メール申込用）" sheetId="20" r:id="rId5"/>
    <sheet name="団体情報・合計（メール申込用）" sheetId="21" r:id="rId6"/>
    <sheet name="参加人馬登録表（印刷用）" sheetId="26" state="hidden" r:id="rId7"/>
    <sheet name="エントリー用紙（印刷用）" sheetId="25" state="hidden" r:id="rId8"/>
    <sheet name="団体情報・合計（印刷用）" sheetId="23" state="hidden" r:id="rId9"/>
  </sheets>
  <externalReferences>
    <externalReference r:id="rId10"/>
  </externalReferences>
  <definedNames>
    <definedName name="_Fill" localSheetId="7" hidden="1">#REF!</definedName>
    <definedName name="_Fill" localSheetId="1" hidden="1">#REF!</definedName>
    <definedName name="_Fill" hidden="1">#REF!</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Sort" hidden="1">#REF!</definedName>
    <definedName name="_xlnm.Print_Area" localSheetId="4">'エントリー表（メール申込用）'!$A$3:$I$154</definedName>
    <definedName name="_xlnm.Print_Area" localSheetId="6">'参加人馬登録表（印刷用）'!$A$1:$N$35</definedName>
    <definedName name="_xlnm.Print_Area" localSheetId="1">'参加人馬登録表（印刷用）(1)'!$A$1:$N$27</definedName>
    <definedName name="_xlnm.Print_Area" localSheetId="2">'参加選手登録表 (メール申込用)'!$A$3:$G$54</definedName>
    <definedName name="_xlnm.Print_Area" localSheetId="3">'参加馬登録表 (メール申込用)'!$A$3:$S$55</definedName>
    <definedName name="_xlnm.Print_Area" localSheetId="5">'団体情報・合計（メール申込用）'!$A$1:$E$31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6" i="15" l="1"/>
  <c r="J7" i="15"/>
  <c r="J8" i="15"/>
  <c r="J9" i="15"/>
  <c r="J10" i="15"/>
  <c r="J11" i="15"/>
  <c r="J12" i="15"/>
  <c r="J13" i="15"/>
  <c r="I13" i="28" s="1"/>
  <c r="A1" i="28"/>
  <c r="I1" i="28"/>
  <c r="I27" i="28"/>
  <c r="K26" i="28"/>
  <c r="J26" i="28"/>
  <c r="I26" i="28"/>
  <c r="H26" i="28"/>
  <c r="H24" i="28"/>
  <c r="I25" i="28"/>
  <c r="L24" i="28"/>
  <c r="K24" i="28"/>
  <c r="J24" i="28"/>
  <c r="I24" i="28"/>
  <c r="H22" i="28"/>
  <c r="I23" i="28"/>
  <c r="L22" i="28"/>
  <c r="K22" i="28"/>
  <c r="J22" i="28"/>
  <c r="I22" i="28"/>
  <c r="I21" i="28"/>
  <c r="L20" i="28"/>
  <c r="K20" i="28"/>
  <c r="J20" i="28"/>
  <c r="I20" i="28"/>
  <c r="H20" i="28"/>
  <c r="L26" i="28"/>
  <c r="L18" i="28"/>
  <c r="E18" i="28"/>
  <c r="K18" i="28"/>
  <c r="D18" i="28"/>
  <c r="J18" i="28"/>
  <c r="C18" i="28"/>
  <c r="I19" i="28"/>
  <c r="I18" i="28"/>
  <c r="H18" i="28"/>
  <c r="A26" i="28"/>
  <c r="B27" i="28"/>
  <c r="B26" i="28"/>
  <c r="C26" i="28"/>
  <c r="D26" i="28"/>
  <c r="E26" i="28"/>
  <c r="E24" i="28"/>
  <c r="E22" i="28"/>
  <c r="B25" i="28"/>
  <c r="D24" i="28"/>
  <c r="C24" i="28"/>
  <c r="B24" i="28"/>
  <c r="A24" i="28"/>
  <c r="B23" i="28"/>
  <c r="D22" i="28"/>
  <c r="C22" i="28"/>
  <c r="B22" i="28"/>
  <c r="A22" i="28"/>
  <c r="B21" i="28"/>
  <c r="E20" i="28"/>
  <c r="D20" i="28"/>
  <c r="C20" i="28"/>
  <c r="B20" i="28"/>
  <c r="A20" i="28"/>
  <c r="B19" i="28"/>
  <c r="B18" i="28"/>
  <c r="A18" i="28"/>
  <c r="J13" i="28"/>
  <c r="H13" i="28"/>
  <c r="G13" i="28"/>
  <c r="F13" i="28"/>
  <c r="E13" i="28"/>
  <c r="D13" i="28"/>
  <c r="B13" i="28"/>
  <c r="A13" i="28"/>
  <c r="J12" i="28"/>
  <c r="I12" i="28"/>
  <c r="H12" i="28"/>
  <c r="G12" i="28"/>
  <c r="F12" i="28"/>
  <c r="E12" i="28"/>
  <c r="D12" i="28"/>
  <c r="B12" i="28"/>
  <c r="A12" i="28"/>
  <c r="J11" i="28"/>
  <c r="H11" i="28"/>
  <c r="G11" i="28"/>
  <c r="F11" i="28"/>
  <c r="E11" i="28"/>
  <c r="D11" i="28"/>
  <c r="B11" i="28"/>
  <c r="A11" i="28"/>
  <c r="J10" i="28"/>
  <c r="I10" i="28"/>
  <c r="H10" i="28"/>
  <c r="G10" i="28"/>
  <c r="F10" i="28"/>
  <c r="E10" i="28"/>
  <c r="D10" i="28"/>
  <c r="B10" i="28"/>
  <c r="A10" i="28"/>
  <c r="J9" i="28"/>
  <c r="H9" i="28"/>
  <c r="G9" i="28"/>
  <c r="F9" i="28"/>
  <c r="E9" i="28"/>
  <c r="D9" i="28"/>
  <c r="B9" i="28"/>
  <c r="A9" i="28"/>
  <c r="J8" i="28"/>
  <c r="H8" i="28"/>
  <c r="G8" i="28"/>
  <c r="F8" i="28"/>
  <c r="E8" i="28"/>
  <c r="D8" i="28"/>
  <c r="B8" i="28"/>
  <c r="A8" i="28"/>
  <c r="J7" i="28"/>
  <c r="H7" i="28"/>
  <c r="G7" i="28"/>
  <c r="F7" i="28"/>
  <c r="E7" i="28"/>
  <c r="D7" i="28"/>
  <c r="B7" i="28"/>
  <c r="A7" i="28"/>
  <c r="J6" i="28"/>
  <c r="H6" i="28"/>
  <c r="G6" i="28"/>
  <c r="F6" i="28"/>
  <c r="E6" i="28"/>
  <c r="D6" i="28"/>
  <c r="B6" i="28"/>
  <c r="A6" i="28"/>
  <c r="C41" i="25" l="1"/>
  <c r="C40" i="25"/>
  <c r="C38" i="25"/>
  <c r="C37" i="25"/>
  <c r="C36" i="25"/>
  <c r="C35" i="25"/>
  <c r="C34" i="25"/>
  <c r="C33" i="25"/>
  <c r="C32" i="25"/>
  <c r="C31" i="25"/>
  <c r="C30" i="25"/>
  <c r="C29" i="25"/>
  <c r="C28" i="25"/>
  <c r="C27" i="25"/>
  <c r="C26" i="25"/>
  <c r="C25" i="25"/>
  <c r="C24" i="25"/>
  <c r="C18" i="25"/>
  <c r="C17" i="25"/>
  <c r="C7" i="25" l="1"/>
  <c r="C6" i="25"/>
  <c r="A1" i="26"/>
  <c r="C16" i="25"/>
  <c r="C15" i="25"/>
  <c r="C14" i="25"/>
  <c r="C13" i="25"/>
  <c r="C12" i="25"/>
  <c r="C11" i="25"/>
  <c r="C10" i="25"/>
  <c r="C9" i="25"/>
  <c r="C8" i="25"/>
  <c r="C5" i="25"/>
  <c r="C4" i="25"/>
  <c r="C22" i="23" l="1"/>
  <c r="C21" i="23"/>
  <c r="C20" i="23"/>
  <c r="A1" i="23"/>
  <c r="C19" i="21"/>
  <c r="C18" i="21"/>
  <c r="C17" i="21"/>
  <c r="P6" i="15" l="1"/>
  <c r="O6"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I6" i="28"/>
  <c r="O7" i="15"/>
  <c r="P7" i="15"/>
  <c r="O8" i="15"/>
  <c r="P8" i="15"/>
  <c r="O9" i="15"/>
  <c r="P9" i="15"/>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O25" i="15"/>
  <c r="P25" i="15"/>
  <c r="O26" i="15"/>
  <c r="P26" i="15"/>
  <c r="O27" i="15"/>
  <c r="P27" i="15"/>
  <c r="O28" i="15"/>
  <c r="P28" i="15"/>
  <c r="O29" i="15"/>
  <c r="P29" i="15"/>
  <c r="O30" i="15"/>
  <c r="P30" i="15"/>
  <c r="O31" i="15"/>
  <c r="P31" i="15"/>
  <c r="O32" i="15"/>
  <c r="P32" i="15"/>
  <c r="O33" i="15"/>
  <c r="P33" i="15"/>
  <c r="O34" i="15"/>
  <c r="P34" i="15"/>
  <c r="O35" i="15"/>
  <c r="P35" i="15"/>
  <c r="O36" i="15"/>
  <c r="P36" i="15"/>
  <c r="O37" i="15"/>
  <c r="P37" i="15"/>
  <c r="O38" i="15"/>
  <c r="P38" i="15"/>
  <c r="O39" i="15"/>
  <c r="P39" i="15"/>
  <c r="O40" i="15"/>
  <c r="P40" i="15"/>
  <c r="O41" i="15"/>
  <c r="P41" i="15"/>
  <c r="O42" i="15"/>
  <c r="P42" i="15"/>
  <c r="O43" i="15"/>
  <c r="P43" i="15"/>
  <c r="O44" i="15"/>
  <c r="P44" i="15"/>
  <c r="O45" i="15"/>
  <c r="P45" i="15"/>
  <c r="O46" i="15"/>
  <c r="P46" i="15"/>
  <c r="O47" i="15"/>
  <c r="P47" i="15"/>
  <c r="O48" i="15"/>
  <c r="P48" i="15"/>
  <c r="O49" i="15"/>
  <c r="P49" i="15"/>
  <c r="O50" i="15"/>
  <c r="P50" i="15"/>
  <c r="O51" i="15"/>
  <c r="P51" i="15"/>
  <c r="O52" i="15"/>
  <c r="P52" i="15"/>
  <c r="O53" i="15"/>
  <c r="P53" i="15"/>
  <c r="O54" i="15"/>
  <c r="P54" i="15"/>
  <c r="O55" i="15"/>
  <c r="P55" i="15"/>
  <c r="D18" i="21" l="1"/>
  <c r="E18" i="21" s="1"/>
  <c r="D17" i="21"/>
  <c r="E17" i="21" s="1"/>
  <c r="D22" i="23"/>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I8" i="28"/>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I7" i="28"/>
  <c r="I9" i="28"/>
  <c r="I11" i="28"/>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<sst xmlns="http://schemas.openxmlformats.org/spreadsheetml/2006/main" count="462" uniqueCount="186">
  <si>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</si>
  <si>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</si>
  <si>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</si>
  <si>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</si>
  <si>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</si>
  <si>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</si>
  <si>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</si>
  <si>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</si>
  <si>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</si>
  <si>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</si>
  <si>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</si>
  <si>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</si>
  <si>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</si>
  <si>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</si>
  <si>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</si>
  <si>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</si>
  <si>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</si>
  <si>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 xml:space="preserve"> </t>
    <phoneticPr fontId="2"/>
  </si>
  <si>
    <t>Tel</t>
    <phoneticPr fontId="2"/>
  </si>
  <si>
    <t>Fax</t>
    <phoneticPr fontId="2"/>
  </si>
  <si>
    <t>大会期間中連絡用Tel</t>
    <rPh sb="0" eb="2">
      <t>タイカイ</t>
    </rPh>
    <rPh sb="2" eb="5">
      <t>キカンチュウ</t>
    </rPh>
    <rPh sb="5" eb="8">
      <t>レンラクヨウ</t>
    </rPh>
    <phoneticPr fontId="2"/>
  </si>
  <si>
    <t>（前回）</t>
    <phoneticPr fontId="2"/>
  </si>
  <si>
    <t>（最新）</t>
    <phoneticPr fontId="2"/>
  </si>
  <si>
    <t>インフルエンザ予防接種履歴</t>
    <rPh sb="7" eb="9">
      <t>ヨボウ</t>
    </rPh>
    <rPh sb="9" eb="11">
      <t>セッシュ</t>
    </rPh>
    <rPh sb="11" eb="13">
      <t>リレキ</t>
    </rPh>
    <phoneticPr fontId="2"/>
  </si>
  <si>
    <t>JEF騎乗者資格</t>
    <rPh sb="3" eb="5">
      <t>キジョウ</t>
    </rPh>
    <rPh sb="5" eb="6">
      <t>シャ</t>
    </rPh>
    <rPh sb="6" eb="8">
      <t>シカク</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</si>
  <si>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</si>
  <si>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</si>
  <si>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</si>
  <si>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</si>
  <si>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</si>
  <si>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</si>
  <si>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</si>
  <si>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</si>
  <si>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</si>
  <si>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</si>
  <si>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</si>
  <si>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</si>
  <si>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</si>
  <si>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</si>
  <si>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</si>
  <si>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</si>
  <si>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</si>
  <si>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</si>
  <si>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</si>
  <si>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</si>
  <si>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</si>
  <si>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</si>
  <si>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</si>
  <si>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</si>
  <si>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</si>
  <si>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</si>
  <si>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</si>
  <si>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</si>
  <si>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</si>
  <si>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</si>
  <si>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</si>
  <si>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</si>
  <si>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</si>
  <si>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</si>
  <si>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</si>
  <si>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</si>
  <si>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</si>
  <si>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</si>
  <si>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OP</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</si>
  <si>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</si>
  <si>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</si>
  <si>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</si>
  <si>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</si>
  <si>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</si>
  <si>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</si>
  <si>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</si>
  <si>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</si>
  <si>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</si>
  <si>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</si>
  <si>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</si>
  <si>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</si>
  <si>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</si>
  <si>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</si>
  <si>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</si>
  <si>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</si>
  <si>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</si>
  <si>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</si>
  <si>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</si>
  <si>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</si>
  <si>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</si>
  <si>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馬場馬術競技</t>
  </si>
  <si>
    <t>Ｃクラスジャンプ（80cm）</t>
  </si>
  <si>
    <t>Ｂクラスジャンプ（90cm）</t>
  </si>
  <si>
    <t>Ａクラスジャンプ（100cm）</t>
  </si>
  <si>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</si>
  <si>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</si>
  <si>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</si>
  <si>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</si>
  <si>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馬場馬術競技</t>
    <rPh sb="0" eb="2">
      <t>ババ</t>
    </rPh>
    <rPh sb="2" eb="4">
      <t>バジュツ</t>
    </rPh>
    <rPh sb="4" eb="6">
      <t>キョウギ</t>
    </rPh>
    <phoneticPr fontId="2"/>
  </si>
  <si>
    <t>（下段に実施課目を記入）</t>
    <rPh sb="1" eb="3">
      <t>ゲダン</t>
    </rPh>
    <rPh sb="4" eb="6">
      <t>ジッシ</t>
    </rPh>
    <rPh sb="6" eb="8">
      <t>カモク</t>
    </rPh>
    <rPh sb="9" eb="11">
      <t>キニュウ</t>
    </rPh>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</si>
  <si>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</si>
  <si>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</si>
  <si>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</si>
  <si>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ジムカーナ競技</t>
  </si>
  <si>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</si>
  <si>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</si>
  <si>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</si>
  <si>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</si>
  <si>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</si>
  <si>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</si>
  <si>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</si>
  <si>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</si>
  <si>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</si>
  <si>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</si>
  <si>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</si>
  <si>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</si>
  <si>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</si>
  <si>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</si>
  <si>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</si>
  <si>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</si>
  <si>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</si>
  <si>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</si>
  <si>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</si>
  <si>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</si>
  <si>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団体名：</t>
    <rPh sb="0" eb="2">
      <t>ダンタイ</t>
    </rPh>
    <rPh sb="2" eb="3">
      <t>メイ</t>
    </rPh>
    <phoneticPr fontId="2"/>
  </si>
  <si>
    <t>★</t>
    <phoneticPr fontId="2"/>
  </si>
  <si>
    <t>ＭＤ－１</t>
  </si>
  <si>
    <t>ＭＣ－１</t>
  </si>
  <si>
    <t>Ｃクラスジャンプ2（80cm）</t>
  </si>
  <si>
    <t>Ｂクラスジャンプ2（90cm）</t>
  </si>
  <si>
    <t>Ａクラスジャンプ2（100cm）</t>
  </si>
  <si>
    <t>ＭＤ－２</t>
  </si>
  <si>
    <t>ＭＣ－２</t>
  </si>
  <si>
    <t>MD-1</t>
  </si>
  <si>
    <t>MC-1</t>
  </si>
  <si>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</si>
  <si>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</si>
  <si>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</si>
  <si>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</si>
  <si>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</si>
  <si>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</si>
  <si>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</si>
  <si>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</si>
  <si>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</si>
  <si>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</si>
  <si>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</si>
  <si>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</si>
  <si>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</si>
  <si>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</si>
  <si>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</si>
  <si>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ジムカーナ競技</t>
    <rPh sb="5" eb="7">
      <t>キョウギ</t>
    </rPh>
    <phoneticPr fontId="2"/>
  </si>
  <si>
    <t>ナス・ウインターホースショー2021</t>
    <phoneticPr fontId="2"/>
  </si>
  <si>
    <t>ビギナーズジャンプ（60cm）</t>
  </si>
  <si>
    <t>ウインターノーマル</t>
  </si>
  <si>
    <t>ジムカーナ競技2</t>
  </si>
  <si>
    <t>ビギナーズジャンプ2（60cm）</t>
  </si>
  <si>
    <t>チーム対抗仮装リレー</t>
  </si>
  <si>
    <t>ウインターグランプリ</t>
  </si>
  <si>
    <t>馬場馬術競技2</t>
    <phoneticPr fontId="2"/>
  </si>
  <si>
    <t>那須野　一郎</t>
    <rPh sb="0" eb="2">
      <t>ナス</t>
    </rPh>
    <rPh sb="2" eb="3">
      <t>ノ</t>
    </rPh>
    <rPh sb="4" eb="6">
      <t>イチロウ</t>
    </rPh>
    <phoneticPr fontId="2"/>
  </si>
  <si>
    <t>なすの　いちろう</t>
    <phoneticPr fontId="2"/>
  </si>
  <si>
    <t>那須之馬I</t>
    <rPh sb="0" eb="2">
      <t>ナス</t>
    </rPh>
    <rPh sb="2" eb="3">
      <t>ノ</t>
    </rPh>
    <rPh sb="3" eb="4">
      <t>ウマ</t>
    </rPh>
    <phoneticPr fontId="2"/>
  </si>
  <si>
    <t>ナスノウマファースト</t>
    <phoneticPr fontId="2"/>
  </si>
  <si>
    <t>ビギナーズジャンプ</t>
  </si>
  <si>
    <t>Ｃクラスジャンプ</t>
  </si>
  <si>
    <t>（80cm）</t>
  </si>
  <si>
    <t>Bクラスジャンプ</t>
  </si>
  <si>
    <t>（90cm）</t>
  </si>
  <si>
    <t>Aクラスジャンプ</t>
  </si>
  <si>
    <t>（100cm）</t>
  </si>
  <si>
    <t>ウインターノーマル</t>
    <phoneticPr fontId="2"/>
  </si>
  <si>
    <t>ナス・ウインターホースショー2021（12/11）</t>
    <phoneticPr fontId="2"/>
  </si>
  <si>
    <t>※リレーを除く100cm以下の種目について、プロの参加は全てOPとします。オープン参加選手は名前の前に「OP」を記入してください。</t>
    <rPh sb="5" eb="6">
      <t>ノゾ</t>
    </rPh>
    <rPh sb="12" eb="14">
      <t>イカ</t>
    </rPh>
    <rPh sb="15" eb="17">
      <t>シュモク</t>
    </rPh>
    <rPh sb="25" eb="27">
      <t>サンカ</t>
    </rPh>
    <rPh sb="28" eb="29">
      <t>スベ</t>
    </rPh>
    <rPh sb="41" eb="43">
      <t>サンカ</t>
    </rPh>
    <rPh sb="43" eb="45">
      <t>センシュ</t>
    </rPh>
    <rPh sb="46" eb="48">
      <t>ナマエ</t>
    </rPh>
    <rPh sb="49" eb="50">
      <t>マエ</t>
    </rPh>
    <rPh sb="56" eb="58">
      <t>キニュウ</t>
    </rPh>
    <phoneticPr fontId="2"/>
  </si>
  <si>
    <t>ナス・ウインターホースショー2021（12/12）</t>
    <phoneticPr fontId="2"/>
  </si>
  <si>
    <t>チーム対抗リレー競技</t>
    <rPh sb="3" eb="5">
      <t>タイコウ</t>
    </rPh>
    <rPh sb="8" eb="10">
      <t>キョウギ</t>
    </rPh>
    <phoneticPr fontId="2"/>
  </si>
  <si>
    <t>(2人馬1組)</t>
    <rPh sb="2" eb="4">
      <t>ジンバ</t>
    </rPh>
    <rPh sb="5" eb="6">
      <t>クミ</t>
    </rPh>
    <phoneticPr fontId="2"/>
  </si>
  <si>
    <t>選手①</t>
    <rPh sb="0" eb="2">
      <t>センシュ</t>
    </rPh>
    <phoneticPr fontId="2"/>
  </si>
  <si>
    <t>選手②</t>
    <rPh sb="0" eb="2">
      <t>センシュ</t>
    </rPh>
    <phoneticPr fontId="2"/>
  </si>
  <si>
    <t>馬名①</t>
    <rPh sb="0" eb="2">
      <t>バメイ</t>
    </rPh>
    <phoneticPr fontId="2"/>
  </si>
  <si>
    <t>馬名②</t>
    <rPh sb="0" eb="2">
      <t>バメイ</t>
    </rPh>
    <phoneticPr fontId="2"/>
  </si>
  <si>
    <t>② エントリー料 計</t>
    <rPh sb="7" eb="8">
      <t>リョウ</t>
    </rPh>
    <rPh sb="9" eb="10">
      <t>ケイ</t>
    </rPh>
    <phoneticPr fontId="2"/>
  </si>
  <si>
    <t>①エントリー料（12/11）</t>
    <rPh sb="6" eb="7">
      <t>リョウ</t>
    </rPh>
    <phoneticPr fontId="2"/>
  </si>
  <si>
    <t>②エントリー料（12/12）</t>
    <rPh sb="6" eb="7">
      <t>リョウ</t>
    </rPh>
    <phoneticPr fontId="2"/>
  </si>
  <si>
    <t>ジムカーナ競技2</t>
    <rPh sb="5" eb="7">
      <t>キョウギ</t>
    </rPh>
    <phoneticPr fontId="2"/>
  </si>
  <si>
    <t>ビギナーズジャンプ2</t>
    <phoneticPr fontId="2"/>
  </si>
  <si>
    <t>Ｃクラスジャンプ2</t>
    <phoneticPr fontId="2"/>
  </si>
  <si>
    <t>Bクラスジャンプ2</t>
    <phoneticPr fontId="2"/>
  </si>
  <si>
    <t>Aクラスジャンプ2</t>
    <phoneticPr fontId="2"/>
  </si>
  <si>
    <t>MD-2</t>
    <phoneticPr fontId="2"/>
  </si>
  <si>
    <t>MC-2</t>
    <phoneticPr fontId="2"/>
  </si>
  <si>
    <t>ウインターグランプリ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</si>
</sst>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6.5"/>
      <name val="Yu Gothic UI"/>
      <family val="3"/>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96">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6" fontId="1" fillId="0" borderId="0" applyFont="0" applyFill="0" applyBorder="0" applyAlignment="0" applyProtection="0"/>
    <xf numFmtId="0" fontId="13" fillId="0" borderId="0" applyNumberFormat="0" applyFill="0" applyBorder="0" applyAlignment="0" applyProtection="0"/>
    <xf numFmtId="0" fontId="1" fillId="0" borderId="0">
      <alignment vertical="center"/>
    </xf>
  </cellStyleXfs>
  <cellXfs count="493">
    <xf numFmtId="0" fontId="0" fillId="0" borderId="0" xfId="0"/>
    <xf numFmtId="0" fontId="7" fillId="0" borderId="12" xfId="0" applyFont="1" applyBorder="1" applyAlignment="1">
      <alignment horizontal="center" vertical="center"/>
    </xf>
    <xf numFmtId="0" fontId="6" fillId="0" borderId="0" xfId="0" applyFont="1"/>
    <xf numFmtId="0" fontId="6" fillId="0" borderId="2" xfId="0" applyFont="1" applyBorder="1"/>
    <xf numFmtId="0" fontId="7"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0" xfId="0" applyFont="1" applyBorder="1" applyAlignment="1">
      <alignment horizontal="left" vertical="center"/>
    </xf>
    <xf numFmtId="0" fontId="7"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8" xfId="0" applyFont="1" applyBorder="1" applyAlignment="1">
      <alignment horizontal="left" vertical="center"/>
    </xf>
    <xf numFmtId="0" fontId="7" fillId="0" borderId="19" xfId="0" applyFont="1" applyBorder="1" applyAlignment="1">
      <alignment horizontal="center" vertical="center" shrinkToFit="1"/>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8" fillId="0" borderId="35" xfId="0" applyFont="1" applyBorder="1" applyAlignment="1">
      <alignment horizontal="center" vertical="center"/>
    </xf>
    <xf numFmtId="6" fontId="7" fillId="0" borderId="41" xfId="1" applyFont="1" applyBorder="1" applyAlignment="1">
      <alignment vertical="center"/>
    </xf>
    <xf numFmtId="176" fontId="7" fillId="0" borderId="42" xfId="1" applyNumberFormat="1" applyFont="1" applyBorder="1" applyAlignment="1">
      <alignment horizontal="right" vertical="center"/>
    </xf>
    <xf numFmtId="177" fontId="7" fillId="0" borderId="43" xfId="0" applyNumberFormat="1" applyFont="1" applyBorder="1" applyAlignment="1">
      <alignment vertical="center"/>
    </xf>
    <xf numFmtId="177" fontId="7" fillId="0" borderId="44" xfId="0" applyNumberFormat="1" applyFont="1" applyBorder="1" applyAlignment="1">
      <alignment vertical="center"/>
    </xf>
    <xf numFmtId="0" fontId="7" fillId="0" borderId="0" xfId="0" applyFont="1"/>
    <xf numFmtId="0" fontId="7" fillId="0" borderId="0" xfId="0" applyFont="1" applyAlignment="1">
      <alignment horizontal="center"/>
    </xf>
    <xf numFmtId="0" fontId="7" fillId="0" borderId="0" xfId="0" applyFont="1" applyProtection="1">
      <protection locked="0"/>
    </xf>
    <xf numFmtId="6" fontId="7" fillId="0" borderId="0" xfId="1" applyFont="1"/>
    <xf numFmtId="0" fontId="7" fillId="0" borderId="13"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0" xfId="0" applyFont="1" applyProtection="1">
      <protection hidden="1"/>
    </xf>
    <xf numFmtId="0" fontId="7" fillId="0" borderId="0" xfId="0" applyFont="1" applyAlignment="1" applyProtection="1">
      <alignment horizontal="center"/>
      <protection hidden="1"/>
    </xf>
    <xf numFmtId="0" fontId="3" fillId="0" borderId="0" xfId="0" applyFont="1"/>
    <xf numFmtId="0" fontId="7" fillId="0" borderId="66"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36"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7"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38" xfId="0" applyFont="1" applyBorder="1" applyAlignment="1" applyProtection="1">
      <alignment horizontal="center" vertical="center"/>
      <protection locked="0"/>
    </xf>
    <xf numFmtId="0" fontId="7" fillId="0" borderId="68"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2" borderId="6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63" xfId="0" applyFont="1" applyFill="1" applyBorder="1" applyAlignment="1">
      <alignment horizontal="center" vertical="center" shrinkToFit="1"/>
    </xf>
    <xf numFmtId="0" fontId="7" fillId="2" borderId="63" xfId="0" applyFont="1" applyFill="1" applyBorder="1" applyAlignment="1" applyProtection="1">
      <alignment horizontal="center" vertical="center" shrinkToFit="1"/>
      <protection hidden="1"/>
    </xf>
    <xf numFmtId="0" fontId="7" fillId="2" borderId="12" xfId="0" applyFont="1" applyFill="1" applyBorder="1" applyAlignment="1" applyProtection="1">
      <alignment horizontal="center" vertical="center" shrinkToFit="1"/>
      <protection hidden="1"/>
    </xf>
    <xf numFmtId="0" fontId="3" fillId="2" borderId="18"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7" fillId="0" borderId="21"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7" fillId="0" borderId="64"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7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7" fillId="0" borderId="71"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7" fillId="0" borderId="72" xfId="0" applyFont="1" applyBorder="1" applyAlignment="1" applyProtection="1">
      <alignment horizontal="left" vertical="center" shrinkToFit="1"/>
      <protection locked="0"/>
    </xf>
    <xf numFmtId="0" fontId="7" fillId="0" borderId="22" xfId="0" applyFont="1" applyBorder="1" applyAlignment="1" applyProtection="1">
      <alignment horizontal="center" vertical="center" shrinkToFit="1"/>
      <protection locked="0"/>
    </xf>
    <xf numFmtId="0" fontId="7" fillId="0" borderId="22" xfId="0" applyFont="1" applyBorder="1" applyAlignment="1" applyProtection="1">
      <alignment horizontal="left" vertical="center" shrinkToFit="1"/>
      <protection locked="0"/>
    </xf>
    <xf numFmtId="0" fontId="7" fillId="0" borderId="17"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hidden="1"/>
    </xf>
    <xf numFmtId="0" fontId="7" fillId="0" borderId="22" xfId="0" applyFont="1" applyBorder="1" applyAlignment="1" applyProtection="1">
      <alignment horizontal="center" vertical="center" shrinkToFit="1"/>
      <protection locked="0" hidden="1"/>
    </xf>
    <xf numFmtId="0" fontId="7" fillId="0" borderId="21" xfId="0" applyFont="1" applyBorder="1" applyAlignment="1" applyProtection="1">
      <alignment horizontal="center" vertical="center" shrinkToFit="1"/>
      <protection locked="0" hidden="1"/>
    </xf>
    <xf numFmtId="0" fontId="7" fillId="0" borderId="9" xfId="0" applyFont="1" applyBorder="1" applyAlignment="1" applyProtection="1">
      <alignment horizontal="center" vertical="center" shrinkToFit="1"/>
      <protection locked="0" hidden="1"/>
    </xf>
    <xf numFmtId="0" fontId="7" fillId="0" borderId="38" xfId="0" applyFont="1" applyBorder="1" applyAlignment="1" applyProtection="1">
      <alignment horizontal="center" vertical="center" shrinkToFit="1"/>
      <protection locked="0" hidden="1"/>
    </xf>
    <xf numFmtId="0" fontId="3" fillId="2" borderId="68" xfId="0" applyFont="1" applyFill="1" applyBorder="1" applyAlignment="1">
      <alignment horizontal="center" vertical="center" shrinkToFit="1"/>
    </xf>
    <xf numFmtId="0" fontId="7" fillId="0" borderId="70"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locked="0"/>
    </xf>
    <xf numFmtId="0" fontId="3" fillId="2" borderId="46" xfId="0" applyFont="1" applyFill="1" applyBorder="1" applyAlignment="1">
      <alignment horizontal="center" vertical="center" shrinkToFit="1"/>
    </xf>
    <xf numFmtId="0" fontId="7" fillId="0" borderId="45"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6" fillId="0" borderId="0" xfId="0" applyFont="1" applyAlignment="1">
      <alignment horizontal="left"/>
    </xf>
    <xf numFmtId="0" fontId="6" fillId="2" borderId="8" xfId="0" applyFont="1" applyFill="1" applyBorder="1" applyAlignment="1">
      <alignment vertical="center"/>
    </xf>
    <xf numFmtId="0" fontId="6" fillId="0" borderId="0" xfId="0" applyFont="1" applyAlignment="1">
      <alignment vertical="center"/>
    </xf>
    <xf numFmtId="0" fontId="6" fillId="2" borderId="8" xfId="0" applyFont="1" applyFill="1" applyBorder="1" applyAlignment="1" applyProtection="1">
      <alignment vertical="center"/>
      <protection hidden="1"/>
    </xf>
    <xf numFmtId="0" fontId="6" fillId="2" borderId="74" xfId="0" applyFont="1" applyFill="1" applyBorder="1" applyAlignment="1" applyProtection="1">
      <alignment vertical="center"/>
      <protection hidden="1"/>
    </xf>
    <xf numFmtId="0" fontId="6" fillId="2" borderId="38" xfId="0" applyFont="1" applyFill="1" applyBorder="1" applyAlignment="1" applyProtection="1">
      <alignment vertical="center"/>
      <protection hidden="1"/>
    </xf>
    <xf numFmtId="6" fontId="6" fillId="0" borderId="8" xfId="0" applyNumberFormat="1" applyFont="1" applyBorder="1" applyAlignment="1" applyProtection="1">
      <alignment vertical="center"/>
      <protection hidden="1"/>
    </xf>
    <xf numFmtId="6" fontId="6" fillId="0" borderId="74" xfId="0" applyNumberFormat="1" applyFont="1" applyBorder="1" applyAlignment="1" applyProtection="1">
      <alignment vertical="center"/>
      <protection hidden="1"/>
    </xf>
    <xf numFmtId="0" fontId="10" fillId="0" borderId="0" xfId="0" applyFont="1" applyBorder="1" applyAlignment="1" applyProtection="1">
      <alignment horizontal="left" vertical="center"/>
      <protection locked="0"/>
    </xf>
    <xf numFmtId="0" fontId="6" fillId="0" borderId="0" xfId="0" applyFont="1" applyFill="1" applyBorder="1" applyAlignment="1">
      <alignment vertical="center"/>
    </xf>
    <xf numFmtId="179" fontId="6" fillId="0" borderId="48" xfId="0" applyNumberFormat="1" applyFont="1" applyBorder="1" applyAlignment="1" applyProtection="1">
      <alignment horizontal="left" vertical="center"/>
      <protection hidden="1"/>
    </xf>
    <xf numFmtId="183" fontId="6" fillId="0" borderId="48" xfId="0" applyNumberFormat="1" applyFont="1" applyBorder="1" applyAlignment="1" applyProtection="1">
      <alignment horizontal="left" vertical="center"/>
      <protection locked="0"/>
    </xf>
    <xf numFmtId="183" fontId="6" fillId="0" borderId="76" xfId="0" applyNumberFormat="1" applyFont="1" applyBorder="1" applyAlignment="1" applyProtection="1">
      <alignment horizontal="left" vertical="center"/>
      <protection locked="0"/>
    </xf>
    <xf numFmtId="184" fontId="6" fillId="0" borderId="30" xfId="1" applyNumberFormat="1" applyFont="1" applyBorder="1" applyAlignment="1" applyProtection="1">
      <alignment horizontal="left" vertical="center"/>
      <protection hidden="1"/>
    </xf>
    <xf numFmtId="184" fontId="6" fillId="0" borderId="75" xfId="1" applyNumberFormat="1" applyFont="1" applyBorder="1" applyAlignment="1" applyProtection="1">
      <alignment horizontal="left" vertical="center"/>
      <protection hidden="1"/>
    </xf>
    <xf numFmtId="0" fontId="6" fillId="2" borderId="48" xfId="0" applyFont="1" applyFill="1" applyBorder="1" applyAlignment="1">
      <alignment vertical="center"/>
    </xf>
    <xf numFmtId="0" fontId="12" fillId="4" borderId="5" xfId="0" applyFont="1" applyFill="1" applyBorder="1" applyAlignment="1">
      <alignment horizontal="center" vertical="center"/>
    </xf>
    <xf numFmtId="6" fontId="7" fillId="2" borderId="12" xfId="1" applyFont="1" applyFill="1" applyBorder="1" applyAlignment="1">
      <alignment horizontal="center" vertical="center"/>
    </xf>
    <xf numFmtId="0" fontId="7" fillId="0" borderId="0" xfId="0" applyFont="1" applyFill="1" applyBorder="1" applyAlignment="1">
      <alignment vertical="center"/>
    </xf>
    <xf numFmtId="0" fontId="7" fillId="0" borderId="40" xfId="0" applyFont="1" applyBorder="1" applyAlignment="1" applyProtection="1">
      <alignment horizontal="center" vertical="center" shrinkToFit="1"/>
      <protection locked="0" hidden="1"/>
    </xf>
    <xf numFmtId="0" fontId="7" fillId="0" borderId="57" xfId="0" applyFont="1" applyBorder="1" applyAlignment="1" applyProtection="1">
      <alignment horizontal="center" vertical="center" shrinkToFit="1"/>
      <protection locked="0" hidden="1"/>
    </xf>
    <xf numFmtId="0" fontId="7" fillId="0" borderId="39" xfId="0" applyFont="1" applyBorder="1" applyAlignment="1" applyProtection="1">
      <alignment horizontal="center" vertical="center" shrinkToFit="1"/>
      <protection locked="0" hidden="1"/>
    </xf>
    <xf numFmtId="0" fontId="7" fillId="0" borderId="37" xfId="0" applyFont="1" applyBorder="1" applyAlignment="1" applyProtection="1">
      <alignment horizontal="center" vertical="center" shrinkToFit="1"/>
      <protection locked="0" hidden="1"/>
    </xf>
    <xf numFmtId="0" fontId="12" fillId="2" borderId="5" xfId="2" applyFont="1" applyFill="1" applyBorder="1" applyAlignment="1" applyProtection="1">
      <alignment horizontal="center" vertical="center" wrapText="1"/>
      <protection locked="0" hidden="1"/>
    </xf>
    <xf numFmtId="0" fontId="8" fillId="0" borderId="2" xfId="0" applyFont="1" applyBorder="1" applyAlignment="1">
      <alignment horizontal="left" vertical="center"/>
    </xf>
    <xf numFmtId="0" fontId="8" fillId="0" borderId="0" xfId="0" applyFont="1" applyAlignment="1">
      <alignment vertical="center"/>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vertical="center"/>
      <protection locked="0"/>
    </xf>
    <xf numFmtId="0" fontId="7" fillId="0" borderId="8" xfId="0" applyFont="1" applyBorder="1" applyAlignment="1" applyProtection="1">
      <alignment vertical="center"/>
      <protection hidden="1"/>
    </xf>
    <xf numFmtId="0" fontId="7" fillId="0" borderId="8" xfId="0" applyFont="1" applyBorder="1" applyAlignment="1" applyProtection="1">
      <alignment vertical="center"/>
      <protection locked="0" hidden="1"/>
    </xf>
    <xf numFmtId="0" fontId="7" fillId="0" borderId="8" xfId="0" applyFont="1" applyBorder="1" applyAlignment="1" applyProtection="1">
      <alignment horizontal="center" vertical="center"/>
      <protection locked="0"/>
    </xf>
    <xf numFmtId="6" fontId="7" fillId="0" borderId="45" xfId="1" applyFont="1" applyBorder="1" applyAlignment="1" applyProtection="1">
      <alignment vertical="center"/>
      <protection hidden="1"/>
    </xf>
    <xf numFmtId="0" fontId="7" fillId="0" borderId="11"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0" fontId="7" fillId="0" borderId="9" xfId="0" applyFont="1" applyBorder="1" applyAlignment="1" applyProtection="1">
      <alignment vertical="center"/>
      <protection locked="0" hidden="1"/>
    </xf>
    <xf numFmtId="6" fontId="7" fillId="0" borderId="46" xfId="1" applyFont="1" applyBorder="1" applyAlignment="1" applyProtection="1">
      <alignment vertical="center"/>
      <protection hidden="1"/>
    </xf>
    <xf numFmtId="0" fontId="7" fillId="0" borderId="54" xfId="0" applyFont="1" applyBorder="1" applyAlignment="1" applyProtection="1">
      <alignment horizontal="center" vertical="center"/>
      <protection hidden="1"/>
    </xf>
    <xf numFmtId="0" fontId="7" fillId="0" borderId="38" xfId="0" applyFont="1" applyBorder="1" applyAlignment="1" applyProtection="1">
      <alignment vertical="center"/>
      <protection hidden="1"/>
    </xf>
    <xf numFmtId="0" fontId="7" fillId="0" borderId="38" xfId="0" applyFont="1" applyBorder="1" applyAlignment="1" applyProtection="1">
      <alignment vertical="center"/>
      <protection locked="0" hidden="1"/>
    </xf>
    <xf numFmtId="6" fontId="7" fillId="0" borderId="40" xfId="1" applyFont="1" applyBorder="1" applyAlignment="1" applyProtection="1">
      <alignment vertical="center"/>
      <protection hidden="1"/>
    </xf>
    <xf numFmtId="0" fontId="7" fillId="0" borderId="15" xfId="0" applyFont="1" applyBorder="1" applyAlignment="1" applyProtection="1">
      <alignment horizontal="center" vertical="center"/>
      <protection hidden="1"/>
    </xf>
    <xf numFmtId="0" fontId="7" fillId="0" borderId="22" xfId="0" applyFont="1" applyBorder="1" applyAlignment="1" applyProtection="1">
      <alignment vertical="center"/>
      <protection locked="0"/>
    </xf>
    <xf numFmtId="0" fontId="7" fillId="0" borderId="22" xfId="0" applyFont="1" applyBorder="1" applyAlignment="1" applyProtection="1">
      <alignment vertical="center"/>
      <protection hidden="1"/>
    </xf>
    <xf numFmtId="0" fontId="7" fillId="0" borderId="22" xfId="0" applyFont="1" applyBorder="1" applyAlignment="1" applyProtection="1">
      <alignment vertical="center"/>
      <protection locked="0" hidden="1"/>
    </xf>
    <xf numFmtId="0" fontId="7" fillId="0" borderId="22" xfId="0" applyFont="1" applyBorder="1" applyAlignment="1" applyProtection="1">
      <alignment horizontal="center" vertical="center"/>
      <protection locked="0"/>
    </xf>
    <xf numFmtId="6" fontId="7" fillId="0" borderId="58" xfId="1" applyFont="1" applyBorder="1" applyAlignment="1" applyProtection="1">
      <alignment vertical="center"/>
      <protection hidden="1"/>
    </xf>
    <xf numFmtId="0" fontId="7" fillId="0" borderId="13" xfId="0" applyFont="1" applyBorder="1" applyAlignment="1" applyProtection="1">
      <alignment horizontal="center" vertical="center"/>
      <protection hidden="1"/>
    </xf>
    <xf numFmtId="0" fontId="7" fillId="0" borderId="21" xfId="0" applyFont="1" applyBorder="1" applyAlignment="1" applyProtection="1">
      <alignment vertical="center"/>
      <protection hidden="1"/>
    </xf>
    <xf numFmtId="0" fontId="7" fillId="0" borderId="21" xfId="0" applyFont="1" applyBorder="1" applyAlignment="1" applyProtection="1">
      <alignment vertical="center"/>
      <protection locked="0" hidden="1"/>
    </xf>
    <xf numFmtId="6" fontId="7" fillId="0" borderId="39" xfId="1" applyFont="1" applyBorder="1" applyAlignment="1" applyProtection="1">
      <alignment vertical="center"/>
      <protection hidden="1"/>
    </xf>
    <xf numFmtId="0" fontId="16" fillId="5" borderId="13" xfId="0" applyFont="1" applyFill="1" applyBorder="1" applyAlignment="1" applyProtection="1">
      <alignment horizontal="center" vertical="center" shrinkToFit="1"/>
      <protection hidden="1"/>
    </xf>
    <xf numFmtId="0" fontId="16" fillId="5" borderId="70" xfId="0" applyFont="1" applyFill="1" applyBorder="1" applyAlignment="1" applyProtection="1">
      <alignment horizontal="center" vertical="center" shrinkToFit="1"/>
      <protection hidden="1"/>
    </xf>
    <xf numFmtId="0" fontId="16" fillId="5" borderId="39" xfId="0" applyFont="1" applyFill="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27" xfId="0" applyFont="1" applyFill="1" applyBorder="1" applyAlignment="1" applyProtection="1">
      <alignment horizontal="center" vertical="center"/>
      <protection hidden="1"/>
    </xf>
    <xf numFmtId="0" fontId="16" fillId="0" borderId="61" xfId="0" applyFont="1" applyFill="1" applyBorder="1" applyAlignment="1" applyProtection="1">
      <alignment horizontal="center" vertical="center"/>
      <protection hidden="1"/>
    </xf>
    <xf numFmtId="0" fontId="16" fillId="0" borderId="36" xfId="0" applyFont="1" applyFill="1" applyBorder="1" applyAlignment="1" applyProtection="1">
      <alignment horizontal="center" vertical="center"/>
      <protection hidden="1"/>
    </xf>
    <xf numFmtId="0" fontId="16" fillId="0" borderId="34" xfId="0" applyFont="1" applyFill="1" applyBorder="1" applyAlignment="1" applyProtection="1">
      <alignment horizontal="center" vertical="center"/>
      <protection hidden="1"/>
    </xf>
    <xf numFmtId="0" fontId="16" fillId="0" borderId="21" xfId="0" applyFont="1" applyFill="1" applyBorder="1" applyAlignment="1" applyProtection="1">
      <alignment horizontal="center" vertical="center" shrinkToFit="1"/>
      <protection hidden="1"/>
    </xf>
    <xf numFmtId="0" fontId="16" fillId="0" borderId="53" xfId="0" applyFont="1" applyFill="1" applyBorder="1" applyAlignment="1" applyProtection="1">
      <alignment horizontal="center" vertical="center" shrinkToFit="1"/>
      <protection hidden="1"/>
    </xf>
    <xf numFmtId="0" fontId="16" fillId="0" borderId="63" xfId="0" applyFont="1" applyFill="1" applyBorder="1" applyAlignment="1" applyProtection="1">
      <alignment horizontal="center" vertical="center" shrinkToFit="1"/>
      <protection hidden="1"/>
    </xf>
    <xf numFmtId="0" fontId="16" fillId="0" borderId="38" xfId="0" applyFont="1" applyFill="1" applyBorder="1" applyAlignment="1" applyProtection="1">
      <alignment horizontal="center" vertical="center" shrinkToFit="1"/>
      <protection hidden="1"/>
    </xf>
    <xf numFmtId="0" fontId="17" fillId="6" borderId="30" xfId="3" applyFont="1" applyFill="1" applyBorder="1" applyAlignment="1" applyProtection="1">
      <alignment horizontal="left" vertical="center"/>
      <protection hidden="1"/>
    </xf>
    <xf numFmtId="0" fontId="17" fillId="0" borderId="0" xfId="3" applyFont="1" applyProtection="1">
      <alignment vertical="center"/>
      <protection hidden="1"/>
    </xf>
    <xf numFmtId="0" fontId="17" fillId="6" borderId="30" xfId="3" applyFont="1" applyFill="1" applyBorder="1" applyAlignment="1" applyProtection="1">
      <alignment horizontal="left" vertical="center" shrinkToFit="1"/>
      <protection hidden="1"/>
    </xf>
    <xf numFmtId="0" fontId="17" fillId="7" borderId="8" xfId="3" applyFont="1" applyFill="1" applyBorder="1" applyAlignment="1" applyProtection="1">
      <alignment horizontal="center" vertical="center"/>
      <protection hidden="1"/>
    </xf>
    <xf numFmtId="6" fontId="17" fillId="0" borderId="8" xfId="1" applyFont="1" applyFill="1" applyBorder="1" applyAlignment="1" applyProtection="1">
      <alignment vertical="center"/>
      <protection hidden="1"/>
    </xf>
    <xf numFmtId="0" fontId="17" fillId="0" borderId="3" xfId="3" applyFont="1" applyBorder="1" applyProtection="1">
      <alignment vertical="center"/>
      <protection hidden="1"/>
    </xf>
    <xf numFmtId="0" fontId="17" fillId="0" borderId="3" xfId="3" applyFont="1" applyBorder="1" applyAlignment="1" applyProtection="1">
      <alignment horizontal="center" vertical="center"/>
      <protection hidden="1"/>
    </xf>
    <xf numFmtId="6" fontId="17" fillId="0" borderId="3" xfId="1" applyFont="1" applyBorder="1" applyAlignment="1" applyProtection="1">
      <alignment horizontal="right" vertical="center"/>
      <protection hidden="1"/>
    </xf>
    <xf numFmtId="0" fontId="17" fillId="0" borderId="0" xfId="3" applyFont="1" applyBorder="1" applyProtection="1">
      <alignment vertical="center"/>
      <protection hidden="1"/>
    </xf>
    <xf numFmtId="0" fontId="17" fillId="0" borderId="8" xfId="3" applyFont="1" applyBorder="1" applyProtection="1">
      <alignment vertical="center"/>
      <protection hidden="1"/>
    </xf>
    <xf numFmtId="0" fontId="17" fillId="0" borderId="8" xfId="3" applyFont="1" applyBorder="1" applyAlignment="1" applyProtection="1">
      <alignment horizontal="center" vertical="center"/>
      <protection hidden="1"/>
    </xf>
    <xf numFmtId="6" fontId="17" fillId="0" borderId="8" xfId="1" applyFont="1" applyBorder="1" applyAlignment="1" applyProtection="1">
      <alignment horizontal="right" vertical="center"/>
      <protection hidden="1"/>
    </xf>
    <xf numFmtId="0" fontId="7" fillId="0" borderId="8"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38"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7" fillId="0" borderId="54" xfId="0" applyFont="1" applyBorder="1" applyAlignment="1" applyProtection="1">
      <alignment horizontal="center" vertical="center" shrinkToFit="1"/>
      <protection hidden="1"/>
    </xf>
    <xf numFmtId="0" fontId="7" fillId="0" borderId="38" xfId="0" applyFont="1" applyBorder="1" applyAlignment="1" applyProtection="1">
      <alignment vertical="center" shrinkToFit="1"/>
      <protection hidden="1"/>
    </xf>
    <xf numFmtId="0" fontId="7" fillId="0" borderId="38" xfId="0" applyFont="1" applyBorder="1" applyAlignment="1" applyProtection="1">
      <alignment vertical="center" shrinkToFit="1"/>
      <protection locked="0" hidden="1"/>
    </xf>
    <xf numFmtId="6" fontId="7" fillId="0" borderId="40" xfId="1" applyFont="1" applyBorder="1" applyAlignment="1" applyProtection="1">
      <alignment vertical="center" shrinkToFit="1"/>
      <protection hidden="1"/>
    </xf>
    <xf numFmtId="0" fontId="7" fillId="0" borderId="10" xfId="0" applyFont="1" applyBorder="1" applyAlignment="1" applyProtection="1">
      <alignment horizontal="center" vertical="center" shrinkToFit="1"/>
      <protection hidden="1"/>
    </xf>
    <xf numFmtId="0" fontId="7" fillId="0" borderId="8" xfId="0" applyFont="1" applyBorder="1" applyAlignment="1" applyProtection="1">
      <alignment vertical="center" shrinkToFit="1"/>
      <protection hidden="1"/>
    </xf>
    <xf numFmtId="0" fontId="7" fillId="0" borderId="8" xfId="0" applyFont="1" applyBorder="1" applyAlignment="1" applyProtection="1">
      <alignment vertical="center" shrinkToFit="1"/>
      <protection locked="0" hidden="1"/>
    </xf>
    <xf numFmtId="6" fontId="7" fillId="0" borderId="45" xfId="1" applyFont="1" applyBorder="1" applyAlignment="1" applyProtection="1">
      <alignment vertical="center" shrinkToFit="1"/>
      <protection hidden="1"/>
    </xf>
    <xf numFmtId="0" fontId="7" fillId="0" borderId="15" xfId="0" applyFont="1" applyBorder="1" applyAlignment="1" applyProtection="1">
      <alignment horizontal="center" vertical="center" shrinkToFit="1"/>
      <protection hidden="1"/>
    </xf>
    <xf numFmtId="0" fontId="7" fillId="0" borderId="22" xfId="0" applyFont="1" applyBorder="1" applyAlignment="1" applyProtection="1">
      <alignment vertical="center" shrinkToFit="1"/>
      <protection hidden="1"/>
    </xf>
    <xf numFmtId="0" fontId="7" fillId="0" borderId="22" xfId="0" applyFont="1" applyBorder="1" applyAlignment="1" applyProtection="1">
      <alignment vertical="center" shrinkToFit="1"/>
      <protection locked="0" hidden="1"/>
    </xf>
    <xf numFmtId="6" fontId="7" fillId="0" borderId="58" xfId="1" applyFont="1" applyBorder="1" applyAlignment="1" applyProtection="1">
      <alignment vertical="center" shrinkToFit="1"/>
      <protection hidden="1"/>
    </xf>
    <xf numFmtId="0" fontId="7" fillId="0" borderId="13" xfId="0" applyFont="1" applyBorder="1" applyAlignment="1" applyProtection="1">
      <alignment horizontal="center" vertical="center" shrinkToFit="1"/>
      <protection hidden="1"/>
    </xf>
    <xf numFmtId="0" fontId="7" fillId="0" borderId="21" xfId="0" applyFont="1" applyBorder="1" applyAlignment="1" applyProtection="1">
      <alignment vertical="center" shrinkToFit="1"/>
      <protection hidden="1"/>
    </xf>
    <xf numFmtId="0" fontId="7" fillId="0" borderId="21" xfId="0" applyFont="1" applyBorder="1" applyAlignment="1" applyProtection="1">
      <alignment vertical="center" shrinkToFit="1"/>
      <protection locked="0" hidden="1"/>
    </xf>
    <xf numFmtId="6" fontId="7" fillId="0" borderId="39" xfId="1" applyFont="1" applyBorder="1" applyAlignment="1" applyProtection="1">
      <alignment vertical="center" shrinkToFit="1"/>
      <protection hidden="1"/>
    </xf>
    <xf numFmtId="0" fontId="7" fillId="0" borderId="11" xfId="0" applyFont="1" applyBorder="1" applyAlignment="1" applyProtection="1">
      <alignment horizontal="center" vertical="center" shrinkToFit="1"/>
      <protection hidden="1"/>
    </xf>
    <xf numFmtId="0" fontId="7" fillId="0" borderId="9" xfId="0" applyFont="1" applyBorder="1" applyAlignment="1" applyProtection="1">
      <alignment vertical="center" shrinkToFit="1"/>
      <protection hidden="1"/>
    </xf>
    <xf numFmtId="0" fontId="7" fillId="0" borderId="9" xfId="0" applyFont="1" applyBorder="1" applyAlignment="1" applyProtection="1">
      <alignment vertical="center" shrinkToFit="1"/>
      <protection locked="0" hidden="1"/>
    </xf>
    <xf numFmtId="6" fontId="7" fillId="0" borderId="46" xfId="1" applyFont="1" applyBorder="1" applyAlignment="1" applyProtection="1">
      <alignment vertical="center" shrinkToFit="1"/>
      <protection hidden="1"/>
    </xf>
    <xf numFmtId="0" fontId="3" fillId="2" borderId="16" xfId="0" applyFont="1" applyFill="1" applyBorder="1" applyAlignment="1" applyProtection="1">
      <alignment horizontal="center" vertical="center" shrinkToFit="1"/>
      <protection hidden="1"/>
    </xf>
    <xf numFmtId="0" fontId="3" fillId="2" borderId="37" xfId="0" applyFont="1" applyFill="1" applyBorder="1" applyAlignment="1" applyProtection="1">
      <alignment horizontal="center" vertical="center" shrinkToFit="1"/>
      <protection hidden="1"/>
    </xf>
    <xf numFmtId="0" fontId="7" fillId="0" borderId="33" xfId="0" applyFont="1" applyBorder="1" applyAlignment="1" applyProtection="1">
      <alignment horizontal="center" vertical="center" shrinkToFit="1"/>
      <protection locked="0" hidden="1"/>
    </xf>
    <xf numFmtId="0" fontId="7" fillId="0" borderId="10" xfId="0" applyFont="1" applyBorder="1" applyAlignment="1" applyProtection="1">
      <alignment horizontal="center" vertical="center" shrinkToFit="1"/>
      <protection locked="0" hidden="1"/>
    </xf>
    <xf numFmtId="0" fontId="7" fillId="0" borderId="45" xfId="0" applyFont="1" applyBorder="1" applyAlignment="1" applyProtection="1">
      <alignment horizontal="center" vertical="center" shrinkToFit="1"/>
      <protection locked="0" hidden="1"/>
    </xf>
    <xf numFmtId="0" fontId="7" fillId="0" borderId="31" xfId="0" applyFont="1" applyBorder="1" applyAlignment="1" applyProtection="1">
      <alignment horizontal="center" vertical="center" shrinkToFit="1"/>
      <protection locked="0" hidden="1"/>
    </xf>
    <xf numFmtId="0" fontId="7" fillId="0" borderId="11" xfId="0" applyFont="1" applyBorder="1" applyAlignment="1" applyProtection="1">
      <alignment horizontal="center" vertical="center" shrinkToFit="1"/>
      <protection locked="0" hidden="1"/>
    </xf>
    <xf numFmtId="0" fontId="7" fillId="0" borderId="46" xfId="0" applyFont="1" applyBorder="1" applyAlignment="1" applyProtection="1">
      <alignment horizontal="center" vertical="center" shrinkToFit="1"/>
      <protection locked="0" hidden="1"/>
    </xf>
    <xf numFmtId="0" fontId="7" fillId="0" borderId="67" xfId="0" applyFont="1" applyBorder="1" applyAlignment="1" applyProtection="1">
      <alignment horizontal="center" vertical="center" shrinkToFit="1"/>
      <protection locked="0" hidden="1"/>
    </xf>
    <xf numFmtId="0" fontId="7" fillId="0" borderId="54" xfId="0" applyFont="1" applyBorder="1" applyAlignment="1" applyProtection="1">
      <alignment horizontal="center" vertical="center" shrinkToFit="1"/>
      <protection locked="0" hidden="1"/>
    </xf>
    <xf numFmtId="0" fontId="7" fillId="0" borderId="69" xfId="0" applyFont="1" applyBorder="1" applyAlignment="1" applyProtection="1">
      <alignment horizontal="center" vertical="center" shrinkToFit="1"/>
      <protection locked="0" hidden="1"/>
    </xf>
    <xf numFmtId="0" fontId="7" fillId="0" borderId="73" xfId="0" applyFont="1" applyBorder="1" applyAlignment="1" applyProtection="1">
      <alignment horizontal="center" vertical="center" shrinkToFit="1"/>
      <protection locked="0" hidden="1"/>
    </xf>
    <xf numFmtId="0" fontId="7" fillId="0" borderId="15" xfId="0" applyFont="1" applyBorder="1" applyAlignment="1" applyProtection="1">
      <alignment horizontal="center" vertical="center" shrinkToFit="1"/>
      <protection locked="0" hidden="1"/>
    </xf>
    <xf numFmtId="0" fontId="7" fillId="0" borderId="58" xfId="0" applyFont="1" applyBorder="1" applyAlignment="1" applyProtection="1">
      <alignment horizontal="center" vertical="center" shrinkToFit="1"/>
      <protection locked="0" hidden="1"/>
    </xf>
    <xf numFmtId="0" fontId="7" fillId="0" borderId="66" xfId="0" applyFont="1" applyBorder="1" applyAlignment="1" applyProtection="1">
      <alignment horizontal="center" vertical="center" shrinkToFit="1"/>
      <protection locked="0" hidden="1"/>
    </xf>
    <xf numFmtId="0" fontId="7" fillId="0" borderId="13" xfId="0" applyFont="1" applyBorder="1" applyAlignment="1" applyProtection="1">
      <alignment horizontal="center" vertical="center" shrinkToFit="1"/>
      <protection locked="0" hidden="1"/>
    </xf>
    <xf numFmtId="0" fontId="7" fillId="0" borderId="2" xfId="0" applyFont="1" applyBorder="1" applyAlignment="1">
      <alignment horizontal="left" vertical="center" shrinkToFit="1"/>
    </xf>
    <xf numFmtId="0" fontId="9" fillId="0" borderId="23" xfId="0" applyFont="1" applyBorder="1" applyAlignment="1">
      <alignment horizontal="left" vertical="top" shrinkToFit="1"/>
    </xf>
    <xf numFmtId="0" fontId="9" fillId="0" borderId="25" xfId="0" applyFont="1" applyBorder="1" applyAlignment="1">
      <alignment horizontal="left" vertical="top" shrinkToFit="1"/>
    </xf>
    <xf numFmtId="0" fontId="8" fillId="0" borderId="20" xfId="0" applyFont="1" applyBorder="1" applyAlignment="1">
      <alignment horizontal="left" vertical="center" shrinkToFit="1"/>
    </xf>
    <xf numFmtId="0" fontId="8" fillId="0" borderId="28" xfId="0" applyFont="1" applyBorder="1" applyAlignment="1">
      <alignment horizontal="left" vertical="center" shrinkToFit="1"/>
    </xf>
    <xf numFmtId="0" fontId="15" fillId="0" borderId="0" xfId="0" applyFont="1" applyAlignment="1" applyProtection="1">
      <alignment vertical="center"/>
      <protection locked="0" hidden="1"/>
    </xf>
    <xf numFmtId="180" fontId="6" fillId="0" borderId="30" xfId="0" applyNumberFormat="1"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6" fillId="0" borderId="0" xfId="0" applyFont="1" applyAlignment="1">
      <alignment horizontal="right"/>
    </xf>
    <xf numFmtId="0" fontId="6" fillId="0" borderId="48" xfId="0" applyNumberFormat="1" applyFont="1" applyBorder="1" applyAlignment="1" applyProtection="1">
      <alignment horizontal="right" vertical="center" indent="2"/>
      <protection locked="0"/>
    </xf>
    <xf numFmtId="182" fontId="6" fillId="0" borderId="8" xfId="0" applyNumberFormat="1" applyFont="1" applyBorder="1" applyAlignment="1" applyProtection="1">
      <alignment horizontal="right" vertical="center" indent="2"/>
      <protection locked="0"/>
    </xf>
    <xf numFmtId="0" fontId="6" fillId="2" borderId="8" xfId="0" applyFont="1" applyFill="1" applyBorder="1" applyAlignment="1">
      <alignment vertical="center" shrinkToFit="1"/>
    </xf>
    <xf numFmtId="0" fontId="12" fillId="0" borderId="5" xfId="0" applyFont="1" applyFill="1" applyBorder="1" applyAlignment="1">
      <alignment horizontal="center" vertical="center"/>
    </xf>
    <xf numFmtId="184" fontId="6" fillId="0" borderId="30" xfId="1" applyNumberFormat="1" applyFont="1" applyBorder="1" applyAlignment="1" applyProtection="1">
      <alignment horizontal="left" vertical="center" indent="1"/>
      <protection hidden="1"/>
    </xf>
    <xf numFmtId="184" fontId="6" fillId="0" borderId="75" xfId="1" applyNumberFormat="1" applyFont="1" applyBorder="1" applyAlignment="1" applyProtection="1">
      <alignment horizontal="left" vertical="center" indent="1"/>
      <protection hidden="1"/>
    </xf>
    <xf numFmtId="0" fontId="11" fillId="0" borderId="0" xfId="0" applyFont="1" applyFill="1" applyBorder="1" applyAlignment="1">
      <alignment vertical="center"/>
    </xf>
    <xf numFmtId="0" fontId="8" fillId="0" borderId="29" xfId="0" applyFont="1" applyBorder="1" applyAlignment="1">
      <alignment horizontal="center" vertical="center"/>
    </xf>
    <xf numFmtId="6" fontId="7" fillId="0" borderId="30" xfId="1" applyFont="1" applyBorder="1" applyAlignment="1">
      <alignment horizontal="right" vertical="center"/>
    </xf>
    <xf numFmtId="177" fontId="7" fillId="0" borderId="81" xfId="0" applyNumberFormat="1" applyFont="1" applyBorder="1" applyAlignment="1">
      <alignment vertical="center"/>
    </xf>
    <xf numFmtId="6" fontId="7" fillId="0" borderId="45" xfId="1" applyFont="1" applyBorder="1" applyAlignment="1">
      <alignment horizontal="right" vertical="center"/>
    </xf>
    <xf numFmtId="0" fontId="8" fillId="0" borderId="4" xfId="0" applyFont="1" applyBorder="1" applyAlignment="1">
      <alignment horizontal="center" vertical="center"/>
    </xf>
    <xf numFmtId="0" fontId="11" fillId="6" borderId="4" xfId="0" applyFont="1" applyFill="1" applyBorder="1" applyAlignment="1">
      <alignment horizontal="left" vertical="center" indent="1"/>
    </xf>
    <xf numFmtId="0" fontId="5" fillId="0" borderId="22" xfId="0" applyFont="1" applyBorder="1" applyAlignment="1">
      <alignment horizontal="right" wrapText="1"/>
    </xf>
    <xf numFmtId="0" fontId="5" fillId="0" borderId="80" xfId="0" applyFont="1" applyBorder="1" applyAlignment="1">
      <alignment horizontal="right" wrapText="1"/>
    </xf>
    <xf numFmtId="0" fontId="5" fillId="0" borderId="58" xfId="0" applyFont="1" applyBorder="1" applyAlignment="1">
      <alignment horizontal="right" wrapText="1"/>
    </xf>
    <xf numFmtId="0" fontId="4" fillId="6" borderId="4" xfId="0" applyFont="1" applyFill="1" applyBorder="1" applyAlignment="1">
      <alignment vertical="center" wrapText="1"/>
    </xf>
    <xf numFmtId="0" fontId="4" fillId="2" borderId="4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5" xfId="0" applyFont="1" applyFill="1" applyBorder="1" applyAlignment="1">
      <alignment horizontal="center" vertical="center" shrinkToFit="1"/>
    </xf>
    <xf numFmtId="0" fontId="20" fillId="0" borderId="2" xfId="0" applyFont="1" applyBorder="1" applyAlignment="1">
      <alignment wrapText="1"/>
    </xf>
    <xf numFmtId="0" fontId="6" fillId="0" borderId="0" xfId="0" applyFont="1" applyAlignment="1">
      <alignment shrinkToFit="1"/>
    </xf>
    <xf numFmtId="0" fontId="5" fillId="0" borderId="60" xfId="0" quotePrefix="1" applyFont="1" applyBorder="1" applyAlignment="1">
      <alignment horizontal="center" vertical="center"/>
    </xf>
    <xf numFmtId="0" fontId="6" fillId="0" borderId="2" xfId="0" applyFont="1" applyBorder="1" applyAlignment="1">
      <alignment horizontal="left"/>
    </xf>
    <xf numFmtId="0" fontId="12" fillId="0" borderId="2" xfId="0" applyFont="1" applyBorder="1" applyAlignment="1">
      <alignment horizontal="left"/>
    </xf>
    <xf numFmtId="0" fontId="5" fillId="0" borderId="86" xfId="0" quotePrefix="1" applyFont="1" applyBorder="1" applyAlignment="1">
      <alignment horizontal="center" vertical="center"/>
    </xf>
    <xf numFmtId="0" fontId="5" fillId="0" borderId="52" xfId="0" quotePrefix="1" applyFont="1" applyBorder="1" applyAlignment="1">
      <alignment horizontal="center" vertical="center"/>
    </xf>
    <xf numFmtId="0" fontId="5" fillId="0" borderId="87" xfId="0" quotePrefix="1" applyFont="1" applyBorder="1" applyAlignment="1">
      <alignment horizontal="center" vertical="center"/>
    </xf>
    <xf numFmtId="0" fontId="4" fillId="2" borderId="83" xfId="0" applyFont="1" applyFill="1" applyBorder="1" applyAlignment="1">
      <alignment horizontal="center"/>
    </xf>
    <xf numFmtId="0" fontId="4" fillId="2" borderId="84" xfId="0" applyFont="1" applyFill="1" applyBorder="1" applyAlignment="1">
      <alignment horizontal="center" vertical="top"/>
    </xf>
    <xf numFmtId="0" fontId="6" fillId="0" borderId="82" xfId="0" applyFont="1" applyBorder="1"/>
    <xf numFmtId="0" fontId="6" fillId="0" borderId="84" xfId="0" applyFont="1" applyBorder="1"/>
    <xf numFmtId="0" fontId="6" fillId="0" borderId="85" xfId="0" applyFont="1" applyBorder="1"/>
    <xf numFmtId="183" fontId="6" fillId="8" borderId="48" xfId="0" applyNumberFormat="1" applyFont="1" applyFill="1" applyBorder="1" applyAlignment="1" applyProtection="1">
      <alignment horizontal="left" vertical="center"/>
      <protection locked="0"/>
    </xf>
    <xf numFmtId="183" fontId="6" fillId="8" borderId="76" xfId="0" applyNumberFormat="1" applyFont="1" applyFill="1" applyBorder="1" applyAlignment="1" applyProtection="1">
      <alignment horizontal="left" vertical="center"/>
      <protection locked="0"/>
    </xf>
    <xf numFmtId="180" fontId="6" fillId="8" borderId="30" xfId="0" applyNumberFormat="1"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181" fontId="6" fillId="8" borderId="48" xfId="0" applyNumberFormat="1" applyFont="1" applyFill="1" applyBorder="1" applyAlignment="1" applyProtection="1">
      <alignment horizontal="center" vertical="center"/>
      <protection locked="0"/>
    </xf>
    <xf numFmtId="182" fontId="6" fillId="8" borderId="8" xfId="0" applyNumberFormat="1"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11" fillId="6" borderId="4" xfId="0" applyFont="1" applyFill="1" applyBorder="1" applyAlignment="1">
      <alignment horizontal="left" vertical="center" indent="1"/>
    </xf>
    <xf numFmtId="0" fontId="8" fillId="0" borderId="4" xfId="0" applyFont="1" applyBorder="1" applyAlignment="1">
      <alignment horizontal="center" vertical="center"/>
    </xf>
    <xf numFmtId="0" fontId="17" fillId="0" borderId="30" xfId="3" applyFont="1" applyBorder="1" applyAlignment="1" applyProtection="1">
      <alignment horizontal="left" vertical="center" wrapText="1"/>
      <protection hidden="1"/>
    </xf>
    <xf numFmtId="0" fontId="17" fillId="0" borderId="3" xfId="3" applyFont="1" applyBorder="1" applyAlignment="1" applyProtection="1">
      <alignment horizontal="left" vertical="center" wrapText="1"/>
      <protection hidden="1"/>
    </xf>
    <xf numFmtId="0" fontId="17" fillId="0" borderId="48" xfId="3" applyFont="1" applyBorder="1" applyAlignment="1" applyProtection="1">
      <alignment horizontal="left" vertical="center" wrapText="1"/>
      <protection hidden="1"/>
    </xf>
    <xf numFmtId="0" fontId="17" fillId="0" borderId="27" xfId="3" applyFont="1" applyBorder="1" applyAlignment="1" applyProtection="1">
      <alignment horizontal="left" vertical="center"/>
      <protection hidden="1"/>
    </xf>
    <xf numFmtId="0" fontId="17" fillId="0" borderId="2" xfId="3" applyFont="1" applyBorder="1" applyAlignment="1" applyProtection="1">
      <alignment horizontal="left" vertical="center"/>
      <protection hidden="1"/>
    </xf>
    <xf numFmtId="0" fontId="17" fillId="0" borderId="60" xfId="3" applyFont="1" applyBorder="1" applyAlignment="1" applyProtection="1">
      <alignment horizontal="left" vertical="center"/>
      <protection hidden="1"/>
    </xf>
    <xf numFmtId="0" fontId="17" fillId="7" borderId="30" xfId="3" applyFont="1" applyFill="1" applyBorder="1" applyAlignment="1" applyProtection="1">
      <alignment horizontal="center" vertical="center"/>
      <protection hidden="1"/>
    </xf>
    <xf numFmtId="0" fontId="17" fillId="7" borderId="48" xfId="3" applyFont="1" applyFill="1" applyBorder="1" applyAlignment="1" applyProtection="1">
      <alignment horizontal="center" vertical="center"/>
      <protection hidden="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4" xfId="0" applyFont="1" applyFill="1" applyBorder="1" applyAlignment="1">
      <alignment horizontal="left" vertical="center"/>
    </xf>
    <xf numFmtId="0" fontId="11" fillId="4" borderId="6" xfId="0" applyFont="1" applyFill="1" applyBorder="1" applyAlignment="1">
      <alignment horizontal="left" vertical="center"/>
    </xf>
    <xf numFmtId="0" fontId="12" fillId="4" borderId="1"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3" fillId="2" borderId="56"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53"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3" fillId="2" borderId="47"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65" xfId="0" applyFont="1" applyFill="1" applyBorder="1" applyAlignment="1">
      <alignment horizontal="center" vertical="center" shrinkToFit="1"/>
    </xf>
    <xf numFmtId="0" fontId="3" fillId="2" borderId="7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70"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vertical="center" shrinkToFit="1"/>
      <protection hidden="1"/>
    </xf>
    <xf numFmtId="0" fontId="3" fillId="2" borderId="24" xfId="0" applyFont="1" applyFill="1" applyBorder="1" applyAlignment="1" applyProtection="1">
      <alignment horizontal="center" vertical="center" shrinkToFit="1"/>
      <protection hidden="1"/>
    </xf>
    <xf numFmtId="0" fontId="3" fillId="2" borderId="65" xfId="0" applyFont="1" applyFill="1" applyBorder="1" applyAlignment="1" applyProtection="1">
      <alignment horizontal="center" vertical="center" shrinkToFit="1"/>
      <protection hidden="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7" fillId="3" borderId="6" xfId="0" applyFont="1" applyFill="1" applyBorder="1" applyAlignment="1">
      <alignment horizontal="left" vertical="center"/>
    </xf>
    <xf numFmtId="0" fontId="6" fillId="2" borderId="22"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38" xfId="0" applyFont="1" applyFill="1" applyBorder="1" applyAlignment="1">
      <alignment horizontal="center" vertical="center" textRotation="255"/>
    </xf>
    <xf numFmtId="0" fontId="10" fillId="8" borderId="30" xfId="0" applyFont="1" applyFill="1" applyBorder="1" applyAlignment="1" applyProtection="1">
      <alignment horizontal="left" vertical="center"/>
      <protection locked="0"/>
    </xf>
    <xf numFmtId="0" fontId="10" fillId="8" borderId="3" xfId="0" applyFont="1" applyFill="1" applyBorder="1" applyAlignment="1" applyProtection="1">
      <alignment horizontal="left" vertical="center"/>
      <protection locked="0"/>
    </xf>
    <xf numFmtId="0" fontId="10" fillId="8" borderId="48" xfId="0" applyFont="1" applyFill="1" applyBorder="1" applyAlignment="1" applyProtection="1">
      <alignment horizontal="left" vertical="center"/>
      <protection locked="0"/>
    </xf>
    <xf numFmtId="0" fontId="14" fillId="0" borderId="4" xfId="2" applyFont="1" applyFill="1" applyBorder="1" applyAlignment="1" applyProtection="1">
      <alignment horizontal="center" vertical="center"/>
      <protection locked="0" hidden="1"/>
    </xf>
    <xf numFmtId="0" fontId="14" fillId="0" borderId="6" xfId="2" applyFont="1" applyFill="1" applyBorder="1" applyAlignment="1" applyProtection="1">
      <alignment horizontal="center" vertical="center"/>
      <protection locked="0" hidden="1"/>
    </xf>
    <xf numFmtId="0" fontId="6" fillId="8" borderId="30"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6" fillId="8" borderId="48" xfId="0" applyFont="1" applyFill="1" applyBorder="1" applyAlignment="1" applyProtection="1">
      <alignment horizontal="left" vertical="center"/>
      <protection locked="0"/>
    </xf>
    <xf numFmtId="0" fontId="6" fillId="8" borderId="30" xfId="0"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0" fontId="6" fillId="8" borderId="48" xfId="0" applyFont="1" applyFill="1" applyBorder="1" applyAlignment="1" applyProtection="1">
      <alignment horizontal="center" vertical="center"/>
      <protection locked="0"/>
    </xf>
    <xf numFmtId="0" fontId="7" fillId="2" borderId="72" xfId="0" applyFont="1" applyFill="1" applyBorder="1" applyAlignment="1">
      <alignment horizontal="left" vertical="center"/>
    </xf>
    <xf numFmtId="0" fontId="7" fillId="2" borderId="28" xfId="0" applyFont="1" applyFill="1" applyBorder="1" applyAlignment="1">
      <alignment horizontal="left" vertical="center"/>
    </xf>
    <xf numFmtId="0" fontId="7" fillId="2" borderId="80" xfId="0" applyFont="1" applyFill="1" applyBorder="1" applyAlignment="1">
      <alignment horizontal="left" vertical="center"/>
    </xf>
    <xf numFmtId="0" fontId="6" fillId="8" borderId="30" xfId="0" applyFont="1" applyFill="1" applyBorder="1" applyAlignment="1" applyProtection="1">
      <alignment horizontal="left" vertical="center"/>
    </xf>
    <xf numFmtId="0" fontId="6" fillId="8" borderId="3" xfId="0" applyFont="1" applyFill="1" applyBorder="1" applyAlignment="1" applyProtection="1">
      <alignment horizontal="left" vertical="center"/>
    </xf>
    <xf numFmtId="0" fontId="6" fillId="8" borderId="48" xfId="0" applyFont="1" applyFill="1" applyBorder="1" applyAlignment="1" applyProtection="1">
      <alignment horizontal="left" vertical="center"/>
    </xf>
    <xf numFmtId="0" fontId="3" fillId="0" borderId="3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8" xfId="0" applyFont="1" applyFill="1" applyBorder="1" applyAlignment="1">
      <alignment horizontal="left" vertical="center" wrapText="1"/>
    </xf>
    <xf numFmtId="6" fontId="11" fillId="0" borderId="77" xfId="0" applyNumberFormat="1" applyFont="1" applyBorder="1" applyAlignment="1" applyProtection="1">
      <alignment horizontal="right" vertical="center"/>
      <protection hidden="1"/>
    </xf>
    <xf numFmtId="6" fontId="11" fillId="0" borderId="79" xfId="0" applyNumberFormat="1" applyFont="1" applyBorder="1" applyAlignment="1" applyProtection="1">
      <alignment horizontal="right" vertical="center"/>
      <protection hidden="1"/>
    </xf>
    <xf numFmtId="6" fontId="11" fillId="0" borderId="78" xfId="0" applyNumberFormat="1" applyFont="1" applyBorder="1" applyAlignment="1" applyProtection="1">
      <alignment horizontal="right" vertical="center"/>
      <protection hidden="1"/>
    </xf>
    <xf numFmtId="0" fontId="7" fillId="0" borderId="27"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60" xfId="0" applyFont="1" applyBorder="1" applyAlignment="1" applyProtection="1">
      <alignment horizontal="left" vertical="top"/>
      <protection locked="0"/>
    </xf>
    <xf numFmtId="0" fontId="6" fillId="0" borderId="30" xfId="0" applyFont="1" applyBorder="1" applyAlignment="1" applyProtection="1">
      <alignment horizontal="left" vertical="center"/>
      <protection hidden="1"/>
    </xf>
    <xf numFmtId="0" fontId="6" fillId="0" borderId="48" xfId="0" applyFont="1" applyBorder="1" applyAlignment="1" applyProtection="1">
      <alignment horizontal="left" vertical="center"/>
      <protection hidden="1"/>
    </xf>
    <xf numFmtId="0" fontId="4" fillId="2" borderId="5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6" borderId="1" xfId="0" applyFont="1" applyFill="1" applyBorder="1" applyAlignment="1">
      <alignment horizontal="left" vertical="center" indent="1"/>
    </xf>
    <xf numFmtId="0" fontId="11" fillId="6" borderId="4" xfId="0" applyFont="1" applyFill="1" applyBorder="1" applyAlignment="1">
      <alignment horizontal="left" vertical="center" inden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xf>
    <xf numFmtId="0" fontId="6" fillId="0" borderId="15" xfId="0" applyFont="1" applyBorder="1" applyAlignment="1">
      <alignment horizontal="center" vertical="center"/>
    </xf>
    <xf numFmtId="0" fontId="6" fillId="0" borderId="54" xfId="0" applyFont="1" applyBorder="1" applyAlignment="1">
      <alignment horizontal="center" vertical="center"/>
    </xf>
    <xf numFmtId="0" fontId="6" fillId="0" borderId="8" xfId="0" applyFont="1" applyBorder="1" applyAlignment="1">
      <alignment horizontal="center"/>
    </xf>
    <xf numFmtId="0" fontId="5" fillId="0" borderId="8"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5" fillId="0" borderId="22" xfId="0" applyFont="1" applyBorder="1" applyAlignment="1">
      <alignment horizontal="center" vertical="center" shrinkToFit="1"/>
    </xf>
    <xf numFmtId="0" fontId="5" fillId="0" borderId="38" xfId="0" applyFont="1" applyBorder="1" applyAlignment="1">
      <alignment horizontal="center" vertical="center" shrinkToFit="1"/>
    </xf>
    <xf numFmtId="0" fontId="6" fillId="0" borderId="22" xfId="0" applyFont="1" applyBorder="1" applyAlignment="1">
      <alignment horizontal="center" vertical="center"/>
    </xf>
    <xf numFmtId="0" fontId="6" fillId="0" borderId="38" xfId="0" applyFont="1" applyBorder="1" applyAlignment="1">
      <alignment horizontal="center" vertical="center"/>
    </xf>
    <xf numFmtId="0" fontId="4" fillId="2" borderId="2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39" xfId="0" applyFont="1" applyFill="1" applyBorder="1" applyAlignment="1">
      <alignment horizontal="center" vertical="center"/>
    </xf>
    <xf numFmtId="0" fontId="6" fillId="0" borderId="72" xfId="0" applyFont="1" applyBorder="1" applyAlignment="1">
      <alignment horizontal="center" vertical="center"/>
    </xf>
    <xf numFmtId="0" fontId="6" fillId="0" borderId="80" xfId="0" applyFont="1" applyBorder="1" applyAlignment="1">
      <alignment horizontal="center" vertical="center"/>
    </xf>
    <xf numFmtId="0" fontId="6" fillId="0" borderId="27" xfId="0" applyFont="1" applyBorder="1" applyAlignment="1">
      <alignment horizontal="center" vertical="center"/>
    </xf>
    <xf numFmtId="0" fontId="6" fillId="0" borderId="60" xfId="0" applyFont="1" applyBorder="1" applyAlignment="1">
      <alignment horizontal="center" vertical="center"/>
    </xf>
    <xf numFmtId="0" fontId="6" fillId="0" borderId="16" xfId="0" applyFont="1" applyBorder="1" applyAlignment="1">
      <alignment horizontal="center" vertical="center"/>
    </xf>
    <xf numFmtId="0" fontId="5" fillId="0" borderId="18" xfId="0" applyFont="1" applyBorder="1" applyAlignment="1">
      <alignment horizontal="center" vertical="center" shrinkToFit="1"/>
    </xf>
    <xf numFmtId="0" fontId="6" fillId="0" borderId="18" xfId="0" applyFont="1" applyBorder="1" applyAlignment="1">
      <alignment horizontal="center" vertical="center"/>
    </xf>
    <xf numFmtId="0" fontId="5" fillId="0" borderId="72" xfId="0" applyFont="1" applyBorder="1" applyAlignment="1">
      <alignment horizontal="center" wrapText="1"/>
    </xf>
    <xf numFmtId="0" fontId="5" fillId="0" borderId="80" xfId="0" applyFont="1" applyBorder="1" applyAlignment="1">
      <alignment horizontal="center" wrapText="1"/>
    </xf>
    <xf numFmtId="0" fontId="5" fillId="0" borderId="27" xfId="0" applyFont="1" applyBorder="1" applyAlignment="1">
      <alignment horizontal="center" wrapText="1"/>
    </xf>
    <xf numFmtId="0" fontId="5" fillId="0" borderId="60" xfId="0" applyFont="1" applyBorder="1" applyAlignment="1">
      <alignment horizontal="center" wrapText="1"/>
    </xf>
    <xf numFmtId="0" fontId="5" fillId="0" borderId="22" xfId="0" applyFont="1" applyBorder="1" applyAlignment="1">
      <alignment horizontal="center" vertical="center" wrapText="1"/>
    </xf>
    <xf numFmtId="0" fontId="5" fillId="0" borderId="38" xfId="0" applyFont="1" applyBorder="1" applyAlignment="1">
      <alignment horizontal="center" vertical="center" wrapText="1"/>
    </xf>
    <xf numFmtId="0" fontId="4" fillId="2" borderId="51" xfId="0" applyFont="1" applyFill="1" applyBorder="1" applyAlignment="1">
      <alignment horizontal="center" vertical="center" wrapText="1"/>
    </xf>
    <xf numFmtId="0" fontId="4" fillId="2" borderId="60" xfId="0" applyFont="1" applyFill="1" applyBorder="1" applyAlignment="1">
      <alignment horizontal="center" vertical="center"/>
    </xf>
    <xf numFmtId="0" fontId="11" fillId="0" borderId="1"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6" xfId="0" applyFont="1" applyFill="1" applyBorder="1" applyAlignment="1">
      <alignment horizontal="left" vertical="center" indent="1"/>
    </xf>
    <xf numFmtId="0" fontId="5" fillId="6" borderId="4" xfId="0" applyFont="1" applyFill="1" applyBorder="1" applyAlignment="1">
      <alignment horizontal="right" vertical="center" wrapText="1"/>
    </xf>
    <xf numFmtId="0" fontId="5" fillId="6" borderId="6" xfId="0" applyFont="1" applyFill="1" applyBorder="1" applyAlignment="1">
      <alignment horizontal="right" vertical="center" wrapText="1"/>
    </xf>
    <xf numFmtId="0" fontId="4" fillId="2" borderId="38"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34" xfId="0" applyFont="1" applyBorder="1" applyAlignment="1">
      <alignment horizontal="center" wrapText="1"/>
    </xf>
    <xf numFmtId="0" fontId="5" fillId="0" borderId="52" xfId="0" applyFont="1" applyBorder="1" applyAlignment="1">
      <alignment horizontal="center" wrapText="1"/>
    </xf>
    <xf numFmtId="0" fontId="6" fillId="0" borderId="34" xfId="0" applyFont="1" applyBorder="1" applyAlignment="1">
      <alignment horizontal="center" vertical="center"/>
    </xf>
    <xf numFmtId="0" fontId="6" fillId="0" borderId="52" xfId="0" applyFont="1" applyBorder="1" applyAlignment="1">
      <alignment horizontal="center" vertical="center"/>
    </xf>
    <xf numFmtId="0" fontId="4" fillId="2" borderId="4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27" xfId="0" applyFont="1" applyFill="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6" fillId="0" borderId="9" xfId="0" applyFont="1" applyBorder="1" applyAlignment="1">
      <alignment horizontal="center"/>
    </xf>
    <xf numFmtId="0" fontId="5" fillId="0" borderId="4" xfId="0" applyFont="1" applyBorder="1" applyAlignment="1">
      <alignment horizontal="right" vertical="top"/>
    </xf>
    <xf numFmtId="0" fontId="4" fillId="2" borderId="55" xfId="0" applyFont="1" applyFill="1" applyBorder="1" applyAlignment="1">
      <alignment horizontal="center" vertical="center" wrapText="1"/>
    </xf>
    <xf numFmtId="0" fontId="4" fillId="2" borderId="40" xfId="0" applyFont="1" applyFill="1" applyBorder="1" applyAlignment="1">
      <alignment horizontal="center" vertical="center"/>
    </xf>
    <xf numFmtId="0" fontId="6" fillId="0" borderId="45" xfId="0" applyFont="1" applyBorder="1" applyAlignment="1">
      <alignment horizontal="center"/>
    </xf>
    <xf numFmtId="0" fontId="6" fillId="0" borderId="46" xfId="0" applyFont="1" applyBorder="1" applyAlignment="1">
      <alignment horizont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6" fontId="7" fillId="0" borderId="57" xfId="1" applyFont="1" applyBorder="1" applyAlignment="1">
      <alignment horizontal="right" vertical="center"/>
    </xf>
    <xf numFmtId="6" fontId="7" fillId="0" borderId="40" xfId="1" applyFont="1" applyBorder="1" applyAlignment="1">
      <alignment horizontal="right" vertical="center"/>
    </xf>
    <xf numFmtId="6" fontId="8" fillId="0" borderId="4" xfId="1" applyFont="1" applyBorder="1" applyAlignment="1">
      <alignment horizontal="center" vertical="center"/>
    </xf>
    <xf numFmtId="6" fontId="8" fillId="0" borderId="6" xfId="1" applyFont="1" applyBorder="1" applyAlignment="1">
      <alignment horizontal="center" vertical="center"/>
    </xf>
    <xf numFmtId="185" fontId="21" fillId="0" borderId="0" xfId="0" applyNumberFormat="1" applyFont="1" applyAlignment="1">
      <alignment horizontal="left" shrinkToFit="1"/>
    </xf>
    <xf numFmtId="0" fontId="8" fillId="0" borderId="1" xfId="0" applyFont="1" applyBorder="1" applyAlignment="1">
      <alignment horizontal="center" vertical="center"/>
    </xf>
    <xf numFmtId="0" fontId="8" fillId="0" borderId="4" xfId="0" applyFont="1" applyBorder="1" applyAlignment="1">
      <alignment horizontal="center" vertical="center"/>
    </xf>
    <xf numFmtId="6" fontId="7" fillId="0" borderId="55" xfId="1" applyFont="1" applyBorder="1" applyAlignment="1">
      <alignment horizontal="right"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6" xfId="0" applyFont="1" applyFill="1" applyBorder="1" applyAlignment="1">
      <alignment horizontal="left" vertical="center"/>
    </xf>
    <xf numFmtId="0" fontId="10" fillId="0" borderId="30"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6" fillId="0" borderId="3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7" fillId="0" borderId="0" xfId="0" applyFont="1" applyFill="1" applyBorder="1" applyAlignment="1">
      <alignment horizontal="left"/>
    </xf>
    <xf numFmtId="0" fontId="7" fillId="0" borderId="3"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6" fillId="0" borderId="30"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6" fontId="11" fillId="0" borderId="77" xfId="0" applyNumberFormat="1" applyFont="1" applyBorder="1" applyAlignment="1" applyProtection="1">
      <alignment horizontal="left" vertical="center" indent="8"/>
      <protection hidden="1"/>
    </xf>
    <xf numFmtId="6" fontId="11" fillId="0" borderId="79" xfId="0" applyNumberFormat="1" applyFont="1" applyBorder="1" applyAlignment="1" applyProtection="1">
      <alignment horizontal="left" vertical="center" indent="8"/>
      <protection hidden="1"/>
    </xf>
    <xf numFmtId="6" fontId="11" fillId="0" borderId="78" xfId="0" applyNumberFormat="1" applyFont="1" applyBorder="1" applyAlignment="1" applyProtection="1">
      <alignment horizontal="left" vertical="center" indent="8"/>
      <protection hidden="1"/>
    </xf>
    <xf numFmtId="0" fontId="18" fillId="0" borderId="30"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8" xfId="0" applyFont="1" applyBorder="1" applyAlignment="1">
      <alignment horizontal="left" vertical="center" shrinkToFit="1"/>
    </xf>
    <xf numFmtId="0" fontId="6" fillId="0" borderId="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2" borderId="3" xfId="0" applyFont="1" applyFill="1" applyBorder="1" applyAlignment="1" applyProtection="1">
      <alignment horizontal="left" vertical="center"/>
    </xf>
    <xf numFmtId="0" fontId="6" fillId="2" borderId="48" xfId="0" applyFont="1" applyFill="1" applyBorder="1" applyAlignment="1" applyProtection="1">
      <alignment horizontal="left" vertical="center"/>
    </xf>
    <xf numFmtId="0" fontId="7" fillId="0" borderId="26" xfId="0" applyFont="1" applyBorder="1" applyAlignment="1" applyProtection="1">
      <alignment horizontal="center" vertical="center" shrinkToFit="1"/>
      <protection locked="0" hidden="1"/>
    </xf>
    <xf numFmtId="0" fontId="16" fillId="5" borderId="62" xfId="0" applyFont="1" applyFill="1" applyBorder="1" applyAlignment="1" applyProtection="1">
      <alignment horizontal="center" vertical="center" shrinkToFit="1"/>
      <protection hidden="1"/>
    </xf>
    <xf numFmtId="0" fontId="16" fillId="5" borderId="23" xfId="0" applyFont="1" applyFill="1" applyBorder="1" applyAlignment="1" applyProtection="1">
      <alignment horizontal="left" vertical="center" shrinkToFit="1"/>
      <protection hidden="1"/>
    </xf>
    <xf numFmtId="0" fontId="16" fillId="5" borderId="63" xfId="0" applyFont="1" applyFill="1" applyBorder="1" applyAlignment="1" applyProtection="1">
      <alignment horizontal="center" vertical="center" shrinkToFit="1"/>
      <protection hidden="1"/>
    </xf>
    <xf numFmtId="0" fontId="16" fillId="5" borderId="63" xfId="0" applyFont="1" applyFill="1" applyBorder="1" applyAlignment="1" applyProtection="1">
      <alignment horizontal="left" vertical="center" shrinkToFit="1"/>
      <protection hidden="1"/>
    </xf>
    <xf numFmtId="0" fontId="16" fillId="5" borderId="4" xfId="0" applyFont="1" applyFill="1" applyBorder="1" applyAlignment="1" applyProtection="1">
      <alignment horizontal="center" vertical="center" shrinkToFit="1"/>
      <protection hidden="1"/>
    </xf>
    <xf numFmtId="178" fontId="16" fillId="5" borderId="63" xfId="0" applyNumberFormat="1" applyFont="1" applyFill="1" applyBorder="1" applyAlignment="1" applyProtection="1">
      <alignment horizontal="center" vertical="center" shrinkToFit="1"/>
      <protection hidden="1"/>
    </xf>
    <xf numFmtId="178" fontId="16" fillId="5" borderId="12" xfId="0" applyNumberFormat="1" applyFont="1" applyFill="1" applyBorder="1" applyAlignment="1" applyProtection="1">
      <alignment horizontal="center" vertical="center" shrinkToFit="1"/>
      <protection hidden="1"/>
    </xf>
    <xf numFmtId="0" fontId="16" fillId="5" borderId="5" xfId="0" applyFont="1" applyFill="1" applyBorder="1" applyAlignment="1" applyProtection="1">
      <alignment horizontal="center" vertical="center" shrinkToFit="1"/>
      <protection hidden="1"/>
    </xf>
    <xf numFmtId="0" fontId="16" fillId="5" borderId="1" xfId="0" applyFont="1" applyFill="1" applyBorder="1" applyAlignment="1" applyProtection="1">
      <alignment vertical="center"/>
      <protection hidden="1"/>
    </xf>
    <xf numFmtId="0" fontId="16" fillId="5" borderId="63" xfId="0" applyFont="1" applyFill="1" applyBorder="1" applyAlignment="1" applyProtection="1">
      <alignment vertical="center"/>
      <protection hidden="1"/>
    </xf>
    <xf numFmtId="0" fontId="16" fillId="5" borderId="63" xfId="0" applyFont="1" applyFill="1" applyBorder="1" applyAlignment="1" applyProtection="1">
      <alignment horizontal="center" vertical="center"/>
      <protection hidden="1"/>
    </xf>
    <xf numFmtId="0" fontId="16" fillId="5" borderId="23" xfId="0" applyFont="1" applyFill="1" applyBorder="1" applyAlignment="1" applyProtection="1">
      <alignment horizontal="center" vertical="center"/>
      <protection hidden="1"/>
    </xf>
    <xf numFmtId="0" fontId="16" fillId="5" borderId="12" xfId="0" applyFont="1" applyFill="1" applyBorder="1" applyAlignment="1" applyProtection="1">
      <alignment horizontal="center" vertical="center" shrinkToFit="1"/>
      <protection hidden="1"/>
    </xf>
    <xf numFmtId="0" fontId="16" fillId="5" borderId="62" xfId="0" applyFont="1" applyFill="1" applyBorder="1" applyAlignment="1" applyProtection="1">
      <alignment horizontal="center" vertical="center"/>
      <protection hidden="1"/>
    </xf>
    <xf numFmtId="6" fontId="16" fillId="5" borderId="12" xfId="1" applyFont="1" applyFill="1" applyBorder="1" applyAlignment="1" applyProtection="1">
      <alignment vertical="center"/>
      <protection hidden="1"/>
    </xf>
    <xf numFmtId="0" fontId="8" fillId="0" borderId="0" xfId="0" applyFont="1" applyBorder="1" applyAlignment="1">
      <alignment horizontal="left" vertical="center" shrinkToFit="1"/>
    </xf>
    <xf numFmtId="0" fontId="8" fillId="0" borderId="0" xfId="0" applyFont="1" applyBorder="1" applyAlignment="1">
      <alignment horizontal="left" vertical="center"/>
    </xf>
    <xf numFmtId="0" fontId="9" fillId="0" borderId="88" xfId="0" applyFont="1" applyBorder="1" applyAlignment="1">
      <alignment horizontal="left" vertical="top" shrinkToFit="1"/>
    </xf>
    <xf numFmtId="0" fontId="7" fillId="0" borderId="88" xfId="0" applyFont="1" applyBorder="1" applyAlignment="1">
      <alignment horizontal="center" vertical="center" shrinkToFit="1"/>
    </xf>
    <xf numFmtId="0" fontId="8" fillId="0" borderId="33" xfId="0" applyFont="1" applyBorder="1" applyAlignment="1">
      <alignment horizontal="center" vertical="center"/>
    </xf>
    <xf numFmtId="0" fontId="8" fillId="0" borderId="3" xfId="0" applyFont="1" applyBorder="1" applyAlignment="1">
      <alignment horizontal="left" vertical="center" shrinkToFit="1"/>
    </xf>
    <xf numFmtId="0" fontId="8" fillId="0" borderId="3" xfId="0" applyFont="1" applyBorder="1" applyAlignment="1">
      <alignment horizontal="left" vertical="center"/>
    </xf>
    <xf numFmtId="0" fontId="7" fillId="0" borderId="30" xfId="0" applyFont="1" applyBorder="1" applyAlignment="1">
      <alignment horizontal="center" vertical="center" shrinkToFit="1"/>
    </xf>
    <xf numFmtId="0" fontId="3" fillId="0" borderId="20" xfId="0" applyFont="1" applyBorder="1" applyAlignment="1">
      <alignment horizontal="left" vertical="center" indent="1"/>
    </xf>
    <xf numFmtId="0" fontId="3" fillId="0" borderId="59" xfId="0" applyFont="1" applyBorder="1" applyAlignment="1">
      <alignment horizontal="left" vertical="center" indent="1"/>
    </xf>
    <xf numFmtId="176" fontId="7" fillId="0" borderId="52" xfId="1" applyNumberFormat="1" applyFont="1" applyBorder="1" applyAlignment="1">
      <alignment vertical="center"/>
    </xf>
    <xf numFmtId="176" fontId="7" fillId="0" borderId="93" xfId="1" applyNumberFormat="1" applyFont="1" applyBorder="1" applyAlignment="1">
      <alignment horizontal="right" vertical="top" shrinkToFit="1"/>
    </xf>
    <xf numFmtId="6" fontId="7" fillId="0" borderId="91" xfId="1" applyFont="1" applyBorder="1" applyAlignment="1"/>
    <xf numFmtId="177" fontId="7" fillId="0" borderId="92" xfId="0" applyNumberFormat="1" applyFont="1" applyBorder="1" applyAlignment="1"/>
    <xf numFmtId="6" fontId="7" fillId="0" borderId="41" xfId="1" applyFont="1" applyBorder="1" applyAlignment="1"/>
    <xf numFmtId="177" fontId="7" fillId="0" borderId="44" xfId="0" applyNumberFormat="1" applyFont="1" applyBorder="1" applyAlignment="1"/>
    <xf numFmtId="0" fontId="9" fillId="0" borderId="41" xfId="0" applyFont="1" applyBorder="1" applyAlignment="1">
      <alignment horizontal="left" vertical="top" shrinkToFit="1"/>
    </xf>
    <xf numFmtId="0" fontId="8" fillId="0" borderId="69" xfId="0" applyFont="1" applyBorder="1" applyAlignment="1">
      <alignment horizontal="center" vertical="center" shrinkToFit="1"/>
    </xf>
    <xf numFmtId="0" fontId="7" fillId="0" borderId="3" xfId="0" applyFont="1" applyBorder="1" applyAlignment="1">
      <alignment horizontal="left" vertical="center" shrinkToFit="1"/>
    </xf>
    <xf numFmtId="0" fontId="7" fillId="0" borderId="3" xfId="0" applyFont="1" applyBorder="1" applyAlignment="1">
      <alignment horizontal="center" vertical="center" shrinkToFit="1"/>
    </xf>
    <xf numFmtId="176" fontId="7" fillId="0" borderId="3" xfId="1" applyNumberFormat="1" applyFont="1" applyBorder="1" applyAlignment="1">
      <alignment horizontal="right" vertical="center"/>
    </xf>
    <xf numFmtId="177" fontId="7" fillId="0" borderId="3" xfId="0" applyNumberFormat="1" applyFont="1" applyBorder="1" applyAlignment="1">
      <alignment vertical="center"/>
    </xf>
    <xf numFmtId="6" fontId="7" fillId="0" borderId="94" xfId="1" applyFont="1" applyBorder="1" applyAlignment="1">
      <alignment horizontal="right" vertical="center"/>
    </xf>
    <xf numFmtId="0" fontId="9" fillId="0" borderId="89" xfId="0" applyFont="1" applyBorder="1" applyAlignment="1">
      <alignment horizontal="left" vertical="top" shrinkToFit="1"/>
    </xf>
    <xf numFmtId="0" fontId="9" fillId="0" borderId="44" xfId="0" applyFont="1" applyBorder="1" applyAlignment="1">
      <alignment horizontal="left" vertical="top" shrinkToFit="1"/>
    </xf>
    <xf numFmtId="0" fontId="9" fillId="0" borderId="90" xfId="0" applyFont="1" applyBorder="1" applyAlignment="1">
      <alignment horizontal="left" vertical="top" shrinkToFit="1"/>
    </xf>
    <xf numFmtId="0" fontId="7" fillId="0" borderId="2" xfId="0" applyFont="1" applyBorder="1" applyAlignment="1">
      <alignment horizontal="left" vertical="top" shrinkToFit="1"/>
    </xf>
    <xf numFmtId="0" fontId="11" fillId="0" borderId="1" xfId="0" applyFont="1" applyBorder="1" applyAlignment="1">
      <alignment horizontal="left" vertical="center" indent="1"/>
    </xf>
    <xf numFmtId="0" fontId="11" fillId="0" borderId="4" xfId="0" applyFont="1" applyBorder="1" applyAlignment="1">
      <alignment horizontal="left" vertical="center" indent="1"/>
    </xf>
    <xf numFmtId="0" fontId="11" fillId="0" borderId="6" xfId="0" applyFont="1" applyBorder="1" applyAlignment="1">
      <alignment horizontal="left" vertical="center" indent="1"/>
    </xf>
    <xf numFmtId="0" fontId="11" fillId="0" borderId="0" xfId="0" applyFont="1" applyAlignment="1">
      <alignment vertical="center"/>
    </xf>
    <xf numFmtId="0" fontId="11" fillId="0" borderId="2" xfId="0" applyFont="1" applyBorder="1" applyAlignment="1">
      <alignment horizontal="left"/>
    </xf>
    <xf numFmtId="0" fontId="6" fillId="0" borderId="10"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48" xfId="0" applyFont="1" applyBorder="1" applyAlignment="1">
      <alignment horizontal="right" wrapText="1"/>
    </xf>
    <xf numFmtId="0" fontId="5" fillId="0" borderId="8" xfId="0" applyFont="1" applyBorder="1" applyAlignment="1">
      <alignment horizontal="right" wrapText="1"/>
    </xf>
    <xf numFmtId="0" fontId="5" fillId="0" borderId="45" xfId="0" applyFont="1" applyBorder="1" applyAlignment="1">
      <alignment horizontal="right" wrapText="1"/>
    </xf>
    <xf numFmtId="0" fontId="5" fillId="0" borderId="48" xfId="0" quotePrefix="1" applyFont="1" applyBorder="1" applyAlignment="1">
      <alignment horizontal="center" vertical="center"/>
    </xf>
    <xf numFmtId="0" fontId="5" fillId="0" borderId="94" xfId="0" quotePrefix="1" applyFont="1" applyBorder="1" applyAlignment="1">
      <alignment horizontal="center" vertical="center"/>
    </xf>
    <xf numFmtId="0" fontId="6" fillId="0" borderId="32" xfId="0" applyFont="1" applyBorder="1" applyAlignment="1">
      <alignment horizontal="center" vertical="center" shrinkToFit="1"/>
    </xf>
    <xf numFmtId="0" fontId="6" fillId="0" borderId="50" xfId="0" applyFont="1" applyBorder="1" applyAlignment="1">
      <alignment horizontal="center" vertical="center" shrinkToFit="1"/>
    </xf>
    <xf numFmtId="0" fontId="5" fillId="0" borderId="50" xfId="0" quotePrefix="1" applyFont="1" applyBorder="1" applyAlignment="1">
      <alignment horizontal="center" vertical="center"/>
    </xf>
    <xf numFmtId="0" fontId="5" fillId="0" borderId="95" xfId="0" quotePrefix="1" applyFont="1" applyBorder="1" applyAlignment="1">
      <alignment horizontal="center" vertical="center"/>
    </xf>
    <xf numFmtId="0" fontId="6" fillId="0" borderId="10" xfId="0" applyFont="1" applyBorder="1" applyAlignment="1">
      <alignment horizontal="center" vertical="center"/>
    </xf>
    <xf numFmtId="0" fontId="6" fillId="0" borderId="82" xfId="0" applyFont="1" applyBorder="1" applyAlignment="1">
      <alignment horizontal="center" vertical="center"/>
    </xf>
    <xf numFmtId="0" fontId="6" fillId="0" borderId="8"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84" xfId="0" applyFont="1" applyBorder="1" applyAlignment="1">
      <alignment horizontal="center" vertical="center"/>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027;&#38920;&#12488;&#12524;&#12540;&#12491;&#12531;&#12464;&#12501;&#12449;&#12540;&#12512;/Documents/&#22823;&#20250;&#38306;&#36899;/&#37027;&#38920;GHS/32(2021)/&#12456;&#12531;&#12488;&#12522;&#12540;&#34920;/&#37027;&#38920;&#12464;&#12521;&#12531;&#12489;&#12507;&#12540;&#12473;&#12471;&#12519;&#12540;&#12456;&#12531;&#12488;&#12522;&#12540;_&#12420;&#12414;&#12364;&#12383;&#20055;&#39340;&#12463;&#12521;&#125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メール申込用）"/>
      <sheetName val="参加選手登録表 (メール申込用)"/>
      <sheetName val="参加馬登録表 (メール申込用)"/>
      <sheetName val="エントリー表（メール申込用）"/>
      <sheetName val="団体情報・合計（メール申込用）"/>
      <sheetName val="参加人馬登録表（印刷用） (3)"/>
      <sheetName val="参加人馬登録表（印刷用） (2)"/>
      <sheetName val="エントリー用紙（印刷用） (2)"/>
      <sheetName val="団体情報・合計（印刷用）"/>
      <sheetName val="旧 参加人馬登録表（印刷用）"/>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C17" sqref="C17:C19"/>
    </sheetView>
  </sheetViews>
  <sheetFormatPr defaultRowHeight="14.25" x14ac:dyDescent="0.15"/>
  <cols>
    <col min="1" max="1" width="30.75" style="161" bestFit="1" customWidth="1"/>
    <col min="2" max="2" width="6.75" style="161" bestFit="1" customWidth="1"/>
    <col min="3" max="5" width="15.625" style="161" customWidth="1"/>
    <col min="6" max="16384" width="9" style="161"/>
  </cols>
  <sheetData>
    <row r="1" spans="1:5" ht="22.5" customHeight="1" x14ac:dyDescent="0.15">
      <c r="A1" s="160" t="s">
        <v>76</v>
      </c>
      <c r="B1" s="264" t="s">
        <v>146</v>
      </c>
      <c r="C1" s="265"/>
      <c r="D1" s="265"/>
      <c r="E1" s="266"/>
    </row>
    <row r="2" spans="1:5" ht="22.5" customHeight="1" x14ac:dyDescent="0.15">
      <c r="A2" s="162" t="s">
        <v>77</v>
      </c>
      <c r="B2" s="267" t="s">
        <v>120</v>
      </c>
      <c r="C2" s="268"/>
      <c r="D2" s="268"/>
      <c r="E2" s="269"/>
    </row>
    <row r="3" spans="1:5" ht="22.5" customHeight="1" x14ac:dyDescent="0.15"/>
    <row r="4" spans="1:5" ht="22.5" customHeight="1" x14ac:dyDescent="0.15">
      <c r="A4" s="270" t="s">
        <v>15</v>
      </c>
      <c r="B4" s="271"/>
      <c r="C4" s="164">
        <v>11000</v>
      </c>
      <c r="D4" s="164">
        <v>5500</v>
      </c>
      <c r="E4" s="164"/>
    </row>
    <row r="5" spans="1:5" s="168" customFormat="1" ht="22.5" customHeight="1" x14ac:dyDescent="0.15">
      <c r="A5" s="165"/>
      <c r="B5" s="166"/>
      <c r="C5" s="167"/>
      <c r="D5" s="167"/>
      <c r="E5" s="165"/>
    </row>
    <row r="6" spans="1:5" ht="22.5" customHeight="1" x14ac:dyDescent="0.15">
      <c r="A6" s="163" t="s">
        <v>34</v>
      </c>
      <c r="B6" s="163" t="s">
        <v>28</v>
      </c>
      <c r="C6" s="163" t="s">
        <v>12</v>
      </c>
      <c r="D6" s="163" t="s">
        <v>79</v>
      </c>
      <c r="E6" s="163" t="s">
        <v>78</v>
      </c>
    </row>
    <row r="7" spans="1:5" ht="22.5" customHeight="1" x14ac:dyDescent="0.15">
      <c r="A7" s="169" t="s">
        <v>98</v>
      </c>
      <c r="B7" s="170">
        <v>1</v>
      </c>
      <c r="C7" s="171">
        <v>5000</v>
      </c>
      <c r="D7" s="171">
        <v>5000</v>
      </c>
      <c r="E7" s="169"/>
    </row>
    <row r="8" spans="1:5" ht="22.5" customHeight="1" x14ac:dyDescent="0.15">
      <c r="A8" s="169" t="s">
        <v>147</v>
      </c>
      <c r="B8" s="170">
        <v>2</v>
      </c>
      <c r="C8" s="171">
        <v>6000</v>
      </c>
      <c r="D8" s="171">
        <v>5000</v>
      </c>
      <c r="E8" s="169"/>
    </row>
    <row r="9" spans="1:5" ht="22.5" customHeight="1" x14ac:dyDescent="0.15">
      <c r="A9" s="169" t="s">
        <v>86</v>
      </c>
      <c r="B9" s="170">
        <v>3</v>
      </c>
      <c r="C9" s="171">
        <v>7000</v>
      </c>
      <c r="D9" s="171">
        <v>5000</v>
      </c>
      <c r="E9" s="169"/>
    </row>
    <row r="10" spans="1:5" ht="22.5" customHeight="1" x14ac:dyDescent="0.15">
      <c r="A10" s="169" t="s">
        <v>87</v>
      </c>
      <c r="B10" s="170">
        <v>4</v>
      </c>
      <c r="C10" s="171">
        <v>7000</v>
      </c>
      <c r="D10" s="171">
        <v>5000</v>
      </c>
      <c r="E10" s="169"/>
    </row>
    <row r="11" spans="1:5" ht="22.5" customHeight="1" x14ac:dyDescent="0.15">
      <c r="A11" s="169" t="s">
        <v>88</v>
      </c>
      <c r="B11" s="170">
        <v>5</v>
      </c>
      <c r="C11" s="171">
        <v>8000</v>
      </c>
      <c r="D11" s="171">
        <v>5000</v>
      </c>
      <c r="E11" s="169"/>
    </row>
    <row r="12" spans="1:5" ht="22.5" customHeight="1" x14ac:dyDescent="0.15">
      <c r="A12" s="169" t="s">
        <v>121</v>
      </c>
      <c r="B12" s="170">
        <v>6</v>
      </c>
      <c r="C12" s="171">
        <v>10000</v>
      </c>
      <c r="D12" s="171"/>
      <c r="E12" s="169"/>
    </row>
    <row r="13" spans="1:5" ht="22.5" customHeight="1" x14ac:dyDescent="0.15">
      <c r="A13" s="169" t="s">
        <v>122</v>
      </c>
      <c r="B13" s="170">
        <v>7</v>
      </c>
      <c r="C13" s="171">
        <v>10000</v>
      </c>
      <c r="D13" s="171"/>
      <c r="E13" s="169"/>
    </row>
    <row r="14" spans="1:5" ht="22.5" customHeight="1" x14ac:dyDescent="0.15">
      <c r="A14" s="169" t="s">
        <v>148</v>
      </c>
      <c r="B14" s="170">
        <v>8</v>
      </c>
      <c r="C14" s="171">
        <v>10000</v>
      </c>
      <c r="D14" s="171"/>
      <c r="E14" s="169"/>
    </row>
    <row r="15" spans="1:5" ht="22.5" customHeight="1" x14ac:dyDescent="0.15">
      <c r="A15" s="169" t="s">
        <v>85</v>
      </c>
      <c r="B15" s="170">
        <v>9</v>
      </c>
      <c r="C15" s="171">
        <v>8000</v>
      </c>
      <c r="D15" s="171"/>
      <c r="E15" s="169"/>
    </row>
    <row r="16" spans="1:5" ht="22.5" customHeight="1" x14ac:dyDescent="0.15">
      <c r="A16" s="169" t="s">
        <v>149</v>
      </c>
      <c r="B16" s="170">
        <v>10</v>
      </c>
      <c r="C16" s="171">
        <v>5000</v>
      </c>
      <c r="D16" s="171">
        <v>5000</v>
      </c>
      <c r="E16" s="169"/>
    </row>
    <row r="17" spans="1:5" ht="22.5" customHeight="1" x14ac:dyDescent="0.15">
      <c r="A17" s="169" t="s">
        <v>150</v>
      </c>
      <c r="B17" s="170">
        <v>11</v>
      </c>
      <c r="C17" s="171">
        <v>6000</v>
      </c>
      <c r="D17" s="171">
        <v>5000</v>
      </c>
      <c r="E17" s="169"/>
    </row>
    <row r="18" spans="1:5" ht="22.5" customHeight="1" x14ac:dyDescent="0.15">
      <c r="A18" s="169" t="s">
        <v>123</v>
      </c>
      <c r="B18" s="170">
        <v>12</v>
      </c>
      <c r="C18" s="171">
        <v>7000</v>
      </c>
      <c r="D18" s="171">
        <v>5000</v>
      </c>
      <c r="E18" s="169"/>
    </row>
    <row r="19" spans="1:5" ht="22.5" customHeight="1" x14ac:dyDescent="0.15">
      <c r="A19" s="169" t="s">
        <v>124</v>
      </c>
      <c r="B19" s="170">
        <v>13</v>
      </c>
      <c r="C19" s="171">
        <v>7000</v>
      </c>
      <c r="D19" s="171">
        <v>5000</v>
      </c>
      <c r="E19" s="169"/>
    </row>
    <row r="20" spans="1:5" ht="22.5" customHeight="1" x14ac:dyDescent="0.15">
      <c r="A20" s="169" t="s">
        <v>125</v>
      </c>
      <c r="B20" s="170">
        <v>14</v>
      </c>
      <c r="C20" s="171">
        <v>8000</v>
      </c>
      <c r="D20" s="171">
        <v>5000</v>
      </c>
      <c r="E20" s="169"/>
    </row>
    <row r="21" spans="1:5" ht="22.5" customHeight="1" x14ac:dyDescent="0.15">
      <c r="A21" s="169" t="s">
        <v>151</v>
      </c>
      <c r="B21" s="170">
        <v>15</v>
      </c>
      <c r="C21" s="171">
        <v>5000</v>
      </c>
      <c r="D21" s="171">
        <v>5000</v>
      </c>
      <c r="E21" s="169"/>
    </row>
    <row r="22" spans="1:5" ht="22.5" customHeight="1" x14ac:dyDescent="0.15">
      <c r="A22" s="169" t="s">
        <v>126</v>
      </c>
      <c r="B22" s="170">
        <v>16</v>
      </c>
      <c r="C22" s="171">
        <v>10000</v>
      </c>
      <c r="D22" s="171"/>
      <c r="E22" s="169"/>
    </row>
    <row r="23" spans="1:5" ht="22.5" customHeight="1" x14ac:dyDescent="0.15">
      <c r="A23" s="169" t="s">
        <v>127</v>
      </c>
      <c r="B23" s="170">
        <v>17</v>
      </c>
      <c r="C23" s="171">
        <v>10000</v>
      </c>
      <c r="D23" s="171"/>
      <c r="E23" s="169"/>
    </row>
    <row r="24" spans="1:5" ht="22.5" customHeight="1" x14ac:dyDescent="0.15">
      <c r="A24" s="169" t="s">
        <v>152</v>
      </c>
      <c r="B24" s="170">
        <v>18</v>
      </c>
      <c r="C24" s="171">
        <v>10000</v>
      </c>
      <c r="D24" s="171"/>
      <c r="E24" s="169"/>
    </row>
    <row r="25" spans="1:5" ht="22.5" customHeight="1" x14ac:dyDescent="0.15">
      <c r="A25" s="169" t="s">
        <v>153</v>
      </c>
      <c r="B25" s="170">
        <v>19</v>
      </c>
      <c r="C25" s="171">
        <v>8000</v>
      </c>
      <c r="D25" s="171"/>
      <c r="E25" s="169"/>
    </row>
    <row r="26" spans="1:5" ht="22.5" customHeight="1" x14ac:dyDescent="0.15">
      <c r="A26" s="169"/>
      <c r="B26" s="170">
        <v>20</v>
      </c>
      <c r="C26" s="171"/>
      <c r="D26" s="171"/>
      <c r="E26" s="169"/>
    </row>
    <row r="27" spans="1:5" ht="22.5" customHeight="1" x14ac:dyDescent="0.15">
      <c r="A27" s="169"/>
      <c r="B27" s="170">
        <v>21</v>
      </c>
      <c r="C27" s="171"/>
      <c r="D27" s="171"/>
      <c r="E27" s="169"/>
    </row>
    <row r="28" spans="1:5" ht="22.5" customHeight="1" x14ac:dyDescent="0.15">
      <c r="A28" s="169"/>
      <c r="B28" s="170">
        <v>22</v>
      </c>
      <c r="C28" s="171"/>
      <c r="D28" s="171"/>
      <c r="E28" s="169"/>
    </row>
    <row r="29" spans="1:5" ht="22.5" customHeight="1" x14ac:dyDescent="0.15">
      <c r="A29" s="169"/>
      <c r="B29" s="170">
        <v>23</v>
      </c>
      <c r="C29" s="171"/>
      <c r="D29" s="171"/>
      <c r="E29" s="169"/>
    </row>
    <row r="30" spans="1:5" ht="22.5" customHeight="1" x14ac:dyDescent="0.15">
      <c r="A30" s="169"/>
      <c r="B30" s="170">
        <v>24</v>
      </c>
      <c r="C30" s="171"/>
      <c r="D30" s="171"/>
      <c r="E30" s="169"/>
    </row>
    <row r="31" spans="1:5" ht="22.5" customHeight="1" x14ac:dyDescent="0.15">
      <c r="A31" s="169"/>
      <c r="B31" s="170">
        <v>25</v>
      </c>
      <c r="C31" s="171"/>
      <c r="D31" s="171"/>
      <c r="E31" s="169"/>
    </row>
    <row r="32" spans="1:5" ht="22.5" customHeight="1" x14ac:dyDescent="0.15">
      <c r="A32" s="169"/>
      <c r="B32" s="170">
        <v>26</v>
      </c>
      <c r="C32" s="171"/>
      <c r="D32" s="171"/>
      <c r="E32" s="169"/>
    </row>
    <row r="33" spans="1:5" ht="22.5" customHeight="1" x14ac:dyDescent="0.15">
      <c r="A33" s="169"/>
      <c r="B33" s="170">
        <v>27</v>
      </c>
      <c r="C33" s="171"/>
      <c r="D33" s="171"/>
      <c r="E33" s="169"/>
    </row>
    <row r="34" spans="1:5" ht="22.5" customHeight="1" x14ac:dyDescent="0.15">
      <c r="A34" s="169"/>
      <c r="B34" s="170">
        <v>28</v>
      </c>
      <c r="C34" s="171"/>
      <c r="D34" s="171"/>
      <c r="E34" s="169"/>
    </row>
    <row r="35" spans="1:5" ht="22.5" customHeight="1" x14ac:dyDescent="0.15">
      <c r="A35" s="169"/>
      <c r="B35" s="170">
        <v>29</v>
      </c>
      <c r="C35" s="171"/>
      <c r="D35" s="171"/>
      <c r="E35" s="169"/>
    </row>
    <row r="36" spans="1:5" ht="22.5" customHeight="1" x14ac:dyDescent="0.15">
      <c r="A36" s="169"/>
      <c r="B36" s="170">
        <v>30</v>
      </c>
      <c r="C36" s="171"/>
      <c r="D36" s="171"/>
      <c r="E36" s="169"/>
    </row>
    <row r="37" spans="1:5" ht="22.5" customHeight="1" x14ac:dyDescent="0.15">
      <c r="A37" s="169"/>
      <c r="B37" s="170">
        <v>31</v>
      </c>
      <c r="C37" s="171"/>
      <c r="D37" s="171"/>
      <c r="E37" s="169"/>
    </row>
    <row r="38" spans="1:5" ht="22.5" customHeight="1" x14ac:dyDescent="0.15">
      <c r="A38" s="169"/>
      <c r="B38" s="170">
        <v>32</v>
      </c>
      <c r="C38" s="171"/>
      <c r="D38" s="171"/>
      <c r="E38" s="169"/>
    </row>
    <row r="39" spans="1:5" ht="22.5" customHeight="1" x14ac:dyDescent="0.15">
      <c r="A39" s="169"/>
      <c r="B39" s="170">
        <v>33</v>
      </c>
      <c r="C39" s="171"/>
      <c r="D39" s="171"/>
      <c r="E39" s="169"/>
    </row>
    <row r="40" spans="1:5" ht="22.5" customHeight="1" x14ac:dyDescent="0.15">
      <c r="A40" s="169"/>
      <c r="B40" s="170">
        <v>34</v>
      </c>
      <c r="C40" s="171"/>
      <c r="D40" s="171"/>
      <c r="E40" s="169"/>
    </row>
    <row r="41" spans="1:5" ht="22.5" customHeight="1" x14ac:dyDescent="0.15">
      <c r="A41" s="169"/>
      <c r="B41" s="170">
        <v>35</v>
      </c>
      <c r="C41" s="171"/>
      <c r="D41" s="171"/>
      <c r="E41" s="169"/>
    </row>
    <row r="42" spans="1:5" ht="22.5" customHeight="1" x14ac:dyDescent="0.15">
      <c r="A42" s="169"/>
      <c r="B42" s="170">
        <v>36</v>
      </c>
      <c r="C42" s="171"/>
      <c r="D42" s="171"/>
      <c r="E42" s="169"/>
    </row>
    <row r="43" spans="1:5" ht="22.5" customHeight="1" x14ac:dyDescent="0.15">
      <c r="A43" s="169"/>
      <c r="B43" s="170">
        <v>37</v>
      </c>
      <c r="C43" s="171"/>
      <c r="D43" s="171"/>
      <c r="E43" s="169"/>
    </row>
    <row r="44" spans="1:5" ht="22.5" customHeight="1" x14ac:dyDescent="0.15">
      <c r="A44" s="169"/>
      <c r="B44" s="170">
        <v>38</v>
      </c>
      <c r="C44" s="171"/>
      <c r="D44" s="171"/>
      <c r="E44" s="169"/>
    </row>
    <row r="45" spans="1:5" ht="22.5" customHeight="1" x14ac:dyDescent="0.15">
      <c r="A45" s="169"/>
      <c r="B45" s="170">
        <v>39</v>
      </c>
      <c r="C45" s="171"/>
      <c r="D45" s="171"/>
      <c r="E45" s="169"/>
    </row>
    <row r="46" spans="1:5" ht="22.5" customHeight="1" x14ac:dyDescent="0.15">
      <c r="A46" s="169"/>
      <c r="B46" s="170">
        <v>40</v>
      </c>
      <c r="C46" s="171"/>
      <c r="D46" s="171"/>
      <c r="E46" s="169"/>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4A645-F362-46CE-ADBE-B8BF66FC5FA3}">
  <dimension ref="A1:N27"/>
  <sheetViews>
    <sheetView view="pageBreakPreview" zoomScaleNormal="100" zoomScaleSheetLayoutView="100" workbookViewId="0">
      <selection activeCell="H18" sqref="H18:H19"/>
    </sheetView>
  </sheetViews>
  <sheetFormatPr defaultRowHeight="16.5" x14ac:dyDescent="0.3"/>
  <cols>
    <col min="1" max="1" width="12.5" style="2" customWidth="1"/>
    <col min="2" max="2" width="20.125" style="2" customWidth="1"/>
    <col min="3" max="4" width="8.125" style="2" customWidth="1"/>
    <col min="5" max="6" width="6.25" style="2" customWidth="1"/>
    <col min="7" max="7" width="8.625" style="2" customWidth="1"/>
    <col min="8" max="8" width="12.5" style="2" customWidth="1"/>
    <col min="9" max="9" width="20.125" style="2" customWidth="1"/>
    <col min="10" max="11" width="8.125" style="2" customWidth="1"/>
    <col min="12" max="14" width="6.25" style="2" customWidth="1"/>
    <col min="15" max="16384" width="9" style="2"/>
  </cols>
  <sheetData>
    <row r="1" spans="1:14" ht="30" customHeight="1" thickBot="1" x14ac:dyDescent="0.4">
      <c r="A1" s="469" t="str">
        <f>'基本情報（メール申込用）'!B1&amp;"　参加人馬登録表"</f>
        <v>ナス・ウインターホースショー2021　参加人馬登録表</v>
      </c>
      <c r="B1" s="470"/>
      <c r="C1" s="470"/>
      <c r="D1" s="470"/>
      <c r="E1" s="470"/>
      <c r="F1" s="471"/>
      <c r="G1" s="472"/>
      <c r="H1" s="472"/>
      <c r="I1" s="473" t="str">
        <f>"団体名："&amp;'団体情報・合計（メール申込用）'!C3</f>
        <v>団体名：</v>
      </c>
      <c r="J1" s="245"/>
      <c r="K1" s="245"/>
      <c r="L1" s="245"/>
      <c r="M1" s="245"/>
      <c r="N1" s="245"/>
    </row>
    <row r="2" spans="1:14" ht="11.25" customHeight="1" thickBot="1" x14ac:dyDescent="0.35"/>
    <row r="3" spans="1:14" ht="22.5" customHeight="1" thickBot="1" x14ac:dyDescent="0.35">
      <c r="A3" s="337" t="s">
        <v>8</v>
      </c>
      <c r="B3" s="338"/>
      <c r="C3" s="262"/>
      <c r="D3" s="238"/>
      <c r="E3" s="238"/>
      <c r="F3" s="238"/>
      <c r="G3" s="238"/>
      <c r="H3" s="238"/>
      <c r="I3" s="373"/>
      <c r="J3" s="373"/>
      <c r="K3" s="373"/>
      <c r="L3" s="373"/>
      <c r="M3" s="373"/>
      <c r="N3" s="374"/>
    </row>
    <row r="4" spans="1:14" ht="15" customHeight="1" x14ac:dyDescent="0.3">
      <c r="A4" s="339" t="s">
        <v>7</v>
      </c>
      <c r="B4" s="381" t="s">
        <v>142</v>
      </c>
      <c r="C4" s="382"/>
      <c r="D4" s="351" t="s">
        <v>2</v>
      </c>
      <c r="E4" s="351" t="s">
        <v>5</v>
      </c>
      <c r="F4" s="351" t="s">
        <v>1</v>
      </c>
      <c r="G4" s="351" t="s">
        <v>3</v>
      </c>
      <c r="H4" s="351" t="s">
        <v>0</v>
      </c>
      <c r="I4" s="351" t="s">
        <v>130</v>
      </c>
      <c r="J4" s="381" t="s">
        <v>4</v>
      </c>
      <c r="K4" s="382"/>
      <c r="L4" s="353" t="s">
        <v>131</v>
      </c>
      <c r="M4" s="351"/>
      <c r="N4" s="354"/>
    </row>
    <row r="5" spans="1:14" ht="15" customHeight="1" x14ac:dyDescent="0.3">
      <c r="A5" s="340"/>
      <c r="B5" s="383"/>
      <c r="C5" s="369"/>
      <c r="D5" s="352"/>
      <c r="E5" s="352"/>
      <c r="F5" s="352"/>
      <c r="G5" s="352"/>
      <c r="H5" s="352"/>
      <c r="I5" s="352"/>
      <c r="J5" s="383"/>
      <c r="K5" s="369"/>
      <c r="L5" s="239" t="s">
        <v>132</v>
      </c>
      <c r="M5" s="261" t="s">
        <v>133</v>
      </c>
      <c r="N5" s="241" t="s">
        <v>134</v>
      </c>
    </row>
    <row r="6" spans="1:14" ht="30" customHeight="1" x14ac:dyDescent="0.3">
      <c r="A6" s="474" t="str">
        <f>IF('参加馬登録表 (メール申込用)'!A6=0,"",'参加馬登録表 (メール申込用)'!A6)</f>
        <v/>
      </c>
      <c r="B6" s="475" t="str">
        <f>IF('参加馬登録表 (メール申込用)'!B6=0,"",'参加馬登録表 (メール申込用)'!B6)</f>
        <v/>
      </c>
      <c r="C6" s="476"/>
      <c r="D6" s="477" t="str">
        <f>IF('参加馬登録表 (メール申込用)'!D6=0,"",'参加馬登録表 (メール申込用)'!D6)</f>
        <v/>
      </c>
      <c r="E6" s="477" t="str">
        <f>IF('参加馬登録表 (メール申込用)'!E6=0,"",'参加馬登録表 (メール申込用)'!E6)</f>
        <v/>
      </c>
      <c r="F6" s="477" t="str">
        <f>IF('参加馬登録表 (メール申込用)'!F6=0,"",'参加馬登録表 (メール申込用)'!F6)</f>
        <v/>
      </c>
      <c r="G6" s="477" t="str">
        <f>IF('参加馬登録表 (メール申込用)'!G6=0,"",'参加馬登録表 (メール申込用)'!G6)</f>
        <v/>
      </c>
      <c r="H6" s="477" t="str">
        <f>IF('参加馬登録表 (メール申込用)'!H6=0,"",'参加馬登録表 (メール申込用)'!H6)</f>
        <v/>
      </c>
      <c r="I6" s="477" t="str">
        <f>IF('参加馬登録表 (メール申込用)'!J6=0,"",'参加馬登録表 (メール申込用)'!J6)</f>
        <v/>
      </c>
      <c r="J6" s="475" t="str">
        <f>IF('参加馬登録表 (メール申込用)'!I6=0,"",'参加馬登録表 (メール申込用)'!I6)</f>
        <v xml:space="preserve"> </v>
      </c>
      <c r="K6" s="476"/>
      <c r="L6" s="478"/>
      <c r="M6" s="479"/>
      <c r="N6" s="480"/>
    </row>
    <row r="7" spans="1:14" ht="30" customHeight="1" x14ac:dyDescent="0.3">
      <c r="A7" s="474" t="str">
        <f>IF('参加馬登録表 (メール申込用)'!A7=0,"",'参加馬登録表 (メール申込用)'!A7)</f>
        <v/>
      </c>
      <c r="B7" s="475" t="str">
        <f>IF('参加馬登録表 (メール申込用)'!B7=0,"",'参加馬登録表 (メール申込用)'!B7)</f>
        <v/>
      </c>
      <c r="C7" s="476"/>
      <c r="D7" s="477" t="str">
        <f>IF('参加馬登録表 (メール申込用)'!D7=0,"",'参加馬登録表 (メール申込用)'!D7)</f>
        <v/>
      </c>
      <c r="E7" s="477" t="str">
        <f>IF('参加馬登録表 (メール申込用)'!E7=0,"",'参加馬登録表 (メール申込用)'!E7)</f>
        <v/>
      </c>
      <c r="F7" s="477" t="str">
        <f>IF('参加馬登録表 (メール申込用)'!F7=0,"",'参加馬登録表 (メール申込用)'!F7)</f>
        <v/>
      </c>
      <c r="G7" s="477" t="str">
        <f>IF('参加馬登録表 (メール申込用)'!G7=0,"",'参加馬登録表 (メール申込用)'!G7)</f>
        <v/>
      </c>
      <c r="H7" s="477" t="str">
        <f>IF('参加馬登録表 (メール申込用)'!H7=0,"",'参加馬登録表 (メール申込用)'!H7)</f>
        <v/>
      </c>
      <c r="I7" s="477" t="str">
        <f>IF('参加馬登録表 (メール申込用)'!J7=0,"",'参加馬登録表 (メール申込用)'!J7)</f>
        <v/>
      </c>
      <c r="J7" s="475" t="str">
        <f>IF('参加馬登録表 (メール申込用)'!I7=0,"",'参加馬登録表 (メール申込用)'!I7)</f>
        <v xml:space="preserve"> </v>
      </c>
      <c r="K7" s="476"/>
      <c r="L7" s="481"/>
      <c r="M7" s="481"/>
      <c r="N7" s="482"/>
    </row>
    <row r="8" spans="1:14" ht="30" customHeight="1" x14ac:dyDescent="0.3">
      <c r="A8" s="474" t="str">
        <f>IF('参加馬登録表 (メール申込用)'!A8=0,"",'参加馬登録表 (メール申込用)'!A8)</f>
        <v/>
      </c>
      <c r="B8" s="475" t="str">
        <f>IF('参加馬登録表 (メール申込用)'!B8=0,"",'参加馬登録表 (メール申込用)'!B8)</f>
        <v/>
      </c>
      <c r="C8" s="476"/>
      <c r="D8" s="477" t="str">
        <f>IF('参加馬登録表 (メール申込用)'!D8=0,"",'参加馬登録表 (メール申込用)'!D8)</f>
        <v/>
      </c>
      <c r="E8" s="477" t="str">
        <f>IF('参加馬登録表 (メール申込用)'!E8=0,"",'参加馬登録表 (メール申込用)'!E8)</f>
        <v/>
      </c>
      <c r="F8" s="477" t="str">
        <f>IF('参加馬登録表 (メール申込用)'!F8=0,"",'参加馬登録表 (メール申込用)'!F8)</f>
        <v/>
      </c>
      <c r="G8" s="477" t="str">
        <f>IF('参加馬登録表 (メール申込用)'!G8=0,"",'参加馬登録表 (メール申込用)'!G8)</f>
        <v/>
      </c>
      <c r="H8" s="477" t="str">
        <f>IF('参加馬登録表 (メール申込用)'!H8=0,"",'参加馬登録表 (メール申込用)'!H8)</f>
        <v/>
      </c>
      <c r="I8" s="477" t="str">
        <f>IF('参加馬登録表 (メール申込用)'!J8=0,"",'参加馬登録表 (メール申込用)'!J8)</f>
        <v/>
      </c>
      <c r="J8" s="475" t="str">
        <f>IF('参加馬登録表 (メール申込用)'!I8=0,"",'参加馬登録表 (メール申込用)'!I8)</f>
        <v xml:space="preserve"> </v>
      </c>
      <c r="K8" s="476"/>
      <c r="L8" s="478"/>
      <c r="M8" s="479"/>
      <c r="N8" s="480"/>
    </row>
    <row r="9" spans="1:14" ht="30" customHeight="1" x14ac:dyDescent="0.3">
      <c r="A9" s="474" t="str">
        <f>IF('参加馬登録表 (メール申込用)'!A9=0,"",'参加馬登録表 (メール申込用)'!A9)</f>
        <v/>
      </c>
      <c r="B9" s="475" t="str">
        <f>IF('参加馬登録表 (メール申込用)'!B9=0,"",'参加馬登録表 (メール申込用)'!B9)</f>
        <v/>
      </c>
      <c r="C9" s="476"/>
      <c r="D9" s="477" t="str">
        <f>IF('参加馬登録表 (メール申込用)'!D9=0,"",'参加馬登録表 (メール申込用)'!D9)</f>
        <v/>
      </c>
      <c r="E9" s="477" t="str">
        <f>IF('参加馬登録表 (メール申込用)'!E9=0,"",'参加馬登録表 (メール申込用)'!E9)</f>
        <v/>
      </c>
      <c r="F9" s="477" t="str">
        <f>IF('参加馬登録表 (メール申込用)'!F9=0,"",'参加馬登録表 (メール申込用)'!F9)</f>
        <v/>
      </c>
      <c r="G9" s="477" t="str">
        <f>IF('参加馬登録表 (メール申込用)'!G9=0,"",'参加馬登録表 (メール申込用)'!G9)</f>
        <v/>
      </c>
      <c r="H9" s="477" t="str">
        <f>IF('参加馬登録表 (メール申込用)'!H9=0,"",'参加馬登録表 (メール申込用)'!H9)</f>
        <v/>
      </c>
      <c r="I9" s="477" t="str">
        <f>IF('参加馬登録表 (メール申込用)'!J9=0,"",'参加馬登録表 (メール申込用)'!J9)</f>
        <v/>
      </c>
      <c r="J9" s="475" t="str">
        <f>IF('参加馬登録表 (メール申込用)'!I9=0,"",'参加馬登録表 (メール申込用)'!I9)</f>
        <v xml:space="preserve"> </v>
      </c>
      <c r="K9" s="476"/>
      <c r="L9" s="481"/>
      <c r="M9" s="481"/>
      <c r="N9" s="482"/>
    </row>
    <row r="10" spans="1:14" ht="30" customHeight="1" x14ac:dyDescent="0.3">
      <c r="A10" s="474" t="str">
        <f>IF('参加馬登録表 (メール申込用)'!A10=0,"",'参加馬登録表 (メール申込用)'!A10)</f>
        <v/>
      </c>
      <c r="B10" s="475" t="str">
        <f>IF('参加馬登録表 (メール申込用)'!B10=0,"",'参加馬登録表 (メール申込用)'!B10)</f>
        <v/>
      </c>
      <c r="C10" s="476"/>
      <c r="D10" s="477" t="str">
        <f>IF('参加馬登録表 (メール申込用)'!D10=0,"",'参加馬登録表 (メール申込用)'!D10)</f>
        <v/>
      </c>
      <c r="E10" s="477" t="str">
        <f>IF('参加馬登録表 (メール申込用)'!E10=0,"",'参加馬登録表 (メール申込用)'!E10)</f>
        <v/>
      </c>
      <c r="F10" s="477" t="str">
        <f>IF('参加馬登録表 (メール申込用)'!F10=0,"",'参加馬登録表 (メール申込用)'!F10)</f>
        <v/>
      </c>
      <c r="G10" s="477" t="str">
        <f>IF('参加馬登録表 (メール申込用)'!G10=0,"",'参加馬登録表 (メール申込用)'!G10)</f>
        <v/>
      </c>
      <c r="H10" s="477" t="str">
        <f>IF('参加馬登録表 (メール申込用)'!H10=0,"",'参加馬登録表 (メール申込用)'!H10)</f>
        <v/>
      </c>
      <c r="I10" s="477" t="str">
        <f>IF('参加馬登録表 (メール申込用)'!J10=0,"",'参加馬登録表 (メール申込用)'!J10)</f>
        <v/>
      </c>
      <c r="J10" s="475" t="str">
        <f>IF('参加馬登録表 (メール申込用)'!I10=0,"",'参加馬登録表 (メール申込用)'!I10)</f>
        <v xml:space="preserve"> </v>
      </c>
      <c r="K10" s="476"/>
      <c r="L10" s="478"/>
      <c r="M10" s="479"/>
      <c r="N10" s="480"/>
    </row>
    <row r="11" spans="1:14" ht="30" customHeight="1" x14ac:dyDescent="0.3">
      <c r="A11" s="474" t="str">
        <f>IF('参加馬登録表 (メール申込用)'!A11=0,"",'参加馬登録表 (メール申込用)'!A11)</f>
        <v/>
      </c>
      <c r="B11" s="475" t="str">
        <f>IF('参加馬登録表 (メール申込用)'!B11=0,"",'参加馬登録表 (メール申込用)'!B11)</f>
        <v/>
      </c>
      <c r="C11" s="476"/>
      <c r="D11" s="477" t="str">
        <f>IF('参加馬登録表 (メール申込用)'!D11=0,"",'参加馬登録表 (メール申込用)'!D11)</f>
        <v/>
      </c>
      <c r="E11" s="477" t="str">
        <f>IF('参加馬登録表 (メール申込用)'!E11=0,"",'参加馬登録表 (メール申込用)'!E11)</f>
        <v/>
      </c>
      <c r="F11" s="477" t="str">
        <f>IF('参加馬登録表 (メール申込用)'!F11=0,"",'参加馬登録表 (メール申込用)'!F11)</f>
        <v/>
      </c>
      <c r="G11" s="477" t="str">
        <f>IF('参加馬登録表 (メール申込用)'!G11=0,"",'参加馬登録表 (メール申込用)'!G11)</f>
        <v/>
      </c>
      <c r="H11" s="477" t="str">
        <f>IF('参加馬登録表 (メール申込用)'!H11=0,"",'参加馬登録表 (メール申込用)'!H11)</f>
        <v/>
      </c>
      <c r="I11" s="477" t="str">
        <f>IF('参加馬登録表 (メール申込用)'!J11=0,"",'参加馬登録表 (メール申込用)'!J11)</f>
        <v/>
      </c>
      <c r="J11" s="475" t="str">
        <f>IF('参加馬登録表 (メール申込用)'!I11=0,"",'参加馬登録表 (メール申込用)'!I11)</f>
        <v xml:space="preserve"> </v>
      </c>
      <c r="K11" s="476"/>
      <c r="L11" s="481"/>
      <c r="M11" s="481"/>
      <c r="N11" s="482"/>
    </row>
    <row r="12" spans="1:14" ht="30" customHeight="1" x14ac:dyDescent="0.3">
      <c r="A12" s="474" t="str">
        <f>IF('参加馬登録表 (メール申込用)'!A12=0,"",'参加馬登録表 (メール申込用)'!A12)</f>
        <v/>
      </c>
      <c r="B12" s="475" t="str">
        <f>IF('参加馬登録表 (メール申込用)'!B12=0,"",'参加馬登録表 (メール申込用)'!B12)</f>
        <v/>
      </c>
      <c r="C12" s="476"/>
      <c r="D12" s="477" t="str">
        <f>IF('参加馬登録表 (メール申込用)'!D12=0,"",'参加馬登録表 (メール申込用)'!D12)</f>
        <v/>
      </c>
      <c r="E12" s="477" t="str">
        <f>IF('参加馬登録表 (メール申込用)'!E12=0,"",'参加馬登録表 (メール申込用)'!E12)</f>
        <v/>
      </c>
      <c r="F12" s="477" t="str">
        <f>IF('参加馬登録表 (メール申込用)'!F12=0,"",'参加馬登録表 (メール申込用)'!F12)</f>
        <v/>
      </c>
      <c r="G12" s="477" t="str">
        <f>IF('参加馬登録表 (メール申込用)'!G12=0,"",'参加馬登録表 (メール申込用)'!G12)</f>
        <v/>
      </c>
      <c r="H12" s="477" t="str">
        <f>IF('参加馬登録表 (メール申込用)'!H12=0,"",'参加馬登録表 (メール申込用)'!H12)</f>
        <v/>
      </c>
      <c r="I12" s="477" t="str">
        <f>IF('参加馬登録表 (メール申込用)'!J12=0,"",'参加馬登録表 (メール申込用)'!J12)</f>
        <v/>
      </c>
      <c r="J12" s="475" t="str">
        <f>IF('参加馬登録表 (メール申込用)'!I12=0,"",'参加馬登録表 (メール申込用)'!I12)</f>
        <v xml:space="preserve"> </v>
      </c>
      <c r="K12" s="476"/>
      <c r="L12" s="478"/>
      <c r="M12" s="479"/>
      <c r="N12" s="480"/>
    </row>
    <row r="13" spans="1:14" ht="30" customHeight="1" thickBot="1" x14ac:dyDescent="0.35">
      <c r="A13" s="474" t="str">
        <f>IF('参加馬登録表 (メール申込用)'!A13=0,"",'参加馬登録表 (メール申込用)'!A13)</f>
        <v/>
      </c>
      <c r="B13" s="483" t="str">
        <f>IF('参加馬登録表 (メール申込用)'!B13=0,"",'参加馬登録表 (メール申込用)'!B13)</f>
        <v/>
      </c>
      <c r="C13" s="484"/>
      <c r="D13" s="477" t="str">
        <f>IF('参加馬登録表 (メール申込用)'!D13=0,"",'参加馬登録表 (メール申込用)'!D13)</f>
        <v/>
      </c>
      <c r="E13" s="477" t="str">
        <f>IF('参加馬登録表 (メール申込用)'!E13=0,"",'参加馬登録表 (メール申込用)'!E13)</f>
        <v/>
      </c>
      <c r="F13" s="477" t="str">
        <f>IF('参加馬登録表 (メール申込用)'!F13=0,"",'参加馬登録表 (メール申込用)'!F13)</f>
        <v/>
      </c>
      <c r="G13" s="477" t="str">
        <f>IF('参加馬登録表 (メール申込用)'!G13=0,"",'参加馬登録表 (メール申込用)'!G13)</f>
        <v/>
      </c>
      <c r="H13" s="477" t="str">
        <f>IF('参加馬登録表 (メール申込用)'!H13=0,"",'参加馬登録表 (メール申込用)'!H13)</f>
        <v/>
      </c>
      <c r="I13" s="477" t="str">
        <f>IF('参加馬登録表 (メール申込用)'!J13=0,"",'参加馬登録表 (メール申込用)'!J13)</f>
        <v/>
      </c>
      <c r="J13" s="483" t="str">
        <f>IF('参加馬登録表 (メール申込用)'!I13=0,"",'参加馬登録表 (メール申込用)'!I13)</f>
        <v xml:space="preserve"> </v>
      </c>
      <c r="K13" s="484"/>
      <c r="L13" s="485"/>
      <c r="M13" s="485"/>
      <c r="N13" s="486"/>
    </row>
    <row r="14" spans="1:14" ht="18" customHeight="1" thickBot="1" x14ac:dyDescent="0.35">
      <c r="A14" s="387" t="s">
        <v>141</v>
      </c>
      <c r="B14" s="387"/>
      <c r="C14" s="387"/>
      <c r="D14" s="387"/>
      <c r="E14" s="387"/>
      <c r="F14" s="387"/>
      <c r="G14" s="387"/>
      <c r="H14" s="387"/>
      <c r="I14" s="387"/>
      <c r="J14" s="387"/>
      <c r="K14" s="387"/>
      <c r="L14" s="387"/>
      <c r="M14" s="387"/>
      <c r="N14" s="387"/>
    </row>
    <row r="15" spans="1:14" ht="22.5" customHeight="1" thickBot="1" x14ac:dyDescent="0.35">
      <c r="A15" s="337" t="s">
        <v>9</v>
      </c>
      <c r="B15" s="338"/>
      <c r="C15" s="262"/>
      <c r="D15" s="238"/>
      <c r="E15" s="238"/>
      <c r="F15" s="238"/>
      <c r="G15" s="238"/>
      <c r="H15" s="238"/>
      <c r="I15" s="373"/>
      <c r="J15" s="373"/>
      <c r="K15" s="373"/>
      <c r="L15" s="373"/>
      <c r="M15" s="373"/>
      <c r="N15" s="374"/>
    </row>
    <row r="16" spans="1:14" ht="15" customHeight="1" x14ac:dyDescent="0.3">
      <c r="A16" s="339" t="s">
        <v>7</v>
      </c>
      <c r="B16" s="250" t="s">
        <v>10</v>
      </c>
      <c r="C16" s="368" t="s">
        <v>5</v>
      </c>
      <c r="D16" s="351" t="s">
        <v>2</v>
      </c>
      <c r="E16" s="335" t="s">
        <v>24</v>
      </c>
      <c r="F16" s="335"/>
      <c r="G16" s="335"/>
      <c r="H16" s="339" t="s">
        <v>7</v>
      </c>
      <c r="I16" s="250" t="s">
        <v>10</v>
      </c>
      <c r="J16" s="368" t="s">
        <v>5</v>
      </c>
      <c r="K16" s="351" t="s">
        <v>2</v>
      </c>
      <c r="L16" s="335" t="s">
        <v>24</v>
      </c>
      <c r="M16" s="335"/>
      <c r="N16" s="388"/>
    </row>
    <row r="17" spans="1:14" ht="15" customHeight="1" x14ac:dyDescent="0.3">
      <c r="A17" s="340"/>
      <c r="B17" s="251" t="s">
        <v>16</v>
      </c>
      <c r="C17" s="369"/>
      <c r="D17" s="352"/>
      <c r="E17" s="336"/>
      <c r="F17" s="336"/>
      <c r="G17" s="375"/>
      <c r="H17" s="340"/>
      <c r="I17" s="251" t="s">
        <v>16</v>
      </c>
      <c r="J17" s="369"/>
      <c r="K17" s="352"/>
      <c r="L17" s="336"/>
      <c r="M17" s="336"/>
      <c r="N17" s="389"/>
    </row>
    <row r="18" spans="1:14" ht="15" customHeight="1" x14ac:dyDescent="0.3">
      <c r="A18" s="487">
        <f>'参加選手登録表 (メール申込用)'!A5</f>
        <v>0</v>
      </c>
      <c r="B18" s="488">
        <f>'参加選手登録表 (メール申込用)'!C5</f>
        <v>0</v>
      </c>
      <c r="C18" s="489">
        <f>'参加選手登録表 (メール申込用)'!E5</f>
        <v>0</v>
      </c>
      <c r="D18" s="489">
        <f>'参加選手登録表 (メール申込用)'!D5</f>
        <v>0</v>
      </c>
      <c r="E18" s="349">
        <f>'参加選手登録表 (メール申込用)'!G5</f>
        <v>0</v>
      </c>
      <c r="F18" s="349"/>
      <c r="G18" s="343"/>
      <c r="H18" s="341">
        <f>'参加選手登録表 (メール申込用)'!A10</f>
        <v>0</v>
      </c>
      <c r="I18" s="488">
        <f>'参加選手登録表 (メール申込用)'!C10</f>
        <v>0</v>
      </c>
      <c r="J18" s="349">
        <f>'参加選手登録表 (メール申込用)'!E10</f>
        <v>0</v>
      </c>
      <c r="K18" s="349">
        <f>'参加選手登録表 (メール申込用)'!D10</f>
        <v>0</v>
      </c>
      <c r="L18" s="355" t="str">
        <f>'参加選手登録表 (メール申込用)'!G10</f>
        <v/>
      </c>
      <c r="M18" s="356"/>
      <c r="N18" s="490"/>
    </row>
    <row r="19" spans="1:14" ht="25.5" customHeight="1" x14ac:dyDescent="0.3">
      <c r="A19" s="487"/>
      <c r="B19" s="492">
        <f>'参加選手登録表 (メール申込用)'!B5</f>
        <v>0</v>
      </c>
      <c r="C19" s="489"/>
      <c r="D19" s="489"/>
      <c r="E19" s="350"/>
      <c r="F19" s="350"/>
      <c r="G19" s="343"/>
      <c r="H19" s="342"/>
      <c r="I19" s="492">
        <f>'参加選手登録表 (メール申込用)'!B10</f>
        <v>0</v>
      </c>
      <c r="J19" s="350"/>
      <c r="K19" s="350"/>
      <c r="L19" s="357"/>
      <c r="M19" s="358"/>
      <c r="N19" s="490"/>
    </row>
    <row r="20" spans="1:14" ht="15" customHeight="1" x14ac:dyDescent="0.3">
      <c r="A20" s="487">
        <f>'参加選手登録表 (メール申込用)'!A6</f>
        <v>0</v>
      </c>
      <c r="B20" s="488">
        <f>'参加選手登録表 (メール申込用)'!C6</f>
        <v>0</v>
      </c>
      <c r="C20" s="489">
        <f>'参加選手登録表 (メール申込用)'!E6</f>
        <v>0</v>
      </c>
      <c r="D20" s="489">
        <f>'参加選手登録表 (メール申込用)'!D6</f>
        <v>0</v>
      </c>
      <c r="E20" s="349">
        <f>'参加選手登録表 (メール申込用)'!G6</f>
        <v>0</v>
      </c>
      <c r="F20" s="349"/>
      <c r="G20" s="343"/>
      <c r="H20" s="341">
        <f>'参加選手登録表 (メール申込用)'!A11</f>
        <v>0</v>
      </c>
      <c r="I20" s="488">
        <f>'参加選手登録表 (メール申込用)'!C11</f>
        <v>0</v>
      </c>
      <c r="J20" s="349">
        <f>'参加選手登録表 (メール申込用)'!E11</f>
        <v>0</v>
      </c>
      <c r="K20" s="349">
        <f>'参加選手登録表 (メール申込用)'!D11</f>
        <v>0</v>
      </c>
      <c r="L20" s="355" t="str">
        <f>'参加選手登録表 (メール申込用)'!G11</f>
        <v/>
      </c>
      <c r="M20" s="356"/>
      <c r="N20" s="490"/>
    </row>
    <row r="21" spans="1:14" ht="25.5" customHeight="1" x14ac:dyDescent="0.3">
      <c r="A21" s="487"/>
      <c r="B21" s="492">
        <f>'参加選手登録表 (メール申込用)'!B6</f>
        <v>0</v>
      </c>
      <c r="C21" s="489"/>
      <c r="D21" s="489"/>
      <c r="E21" s="350"/>
      <c r="F21" s="350"/>
      <c r="G21" s="343"/>
      <c r="H21" s="342"/>
      <c r="I21" s="492">
        <f>'参加選手登録表 (メール申込用)'!B11</f>
        <v>0</v>
      </c>
      <c r="J21" s="350"/>
      <c r="K21" s="350"/>
      <c r="L21" s="357"/>
      <c r="M21" s="358"/>
      <c r="N21" s="490"/>
    </row>
    <row r="22" spans="1:14" ht="15" customHeight="1" x14ac:dyDescent="0.3">
      <c r="A22" s="341">
        <f>'参加選手登録表 (メール申込用)'!A7</f>
        <v>0</v>
      </c>
      <c r="B22" s="488">
        <f>'参加選手登録表 (メール申込用)'!C7</f>
        <v>0</v>
      </c>
      <c r="C22" s="489">
        <f>'参加選手登録表 (メール申込用)'!E7</f>
        <v>0</v>
      </c>
      <c r="D22" s="489">
        <f>'参加選手登録表 (メール申込用)'!D7</f>
        <v>0</v>
      </c>
      <c r="E22" s="349" t="str">
        <f>'参加選手登録表 (メール申込用)'!G7</f>
        <v/>
      </c>
      <c r="F22" s="349"/>
      <c r="G22" s="343"/>
      <c r="H22" s="341">
        <f>'参加選手登録表 (メール申込用)'!A12</f>
        <v>0</v>
      </c>
      <c r="I22" s="488">
        <f>'参加選手登録表 (メール申込用)'!C12</f>
        <v>0</v>
      </c>
      <c r="J22" s="349">
        <f>'参加選手登録表 (メール申込用)'!E12</f>
        <v>0</v>
      </c>
      <c r="K22" s="349">
        <f>'参加選手登録表 (メール申込用)'!D12</f>
        <v>0</v>
      </c>
      <c r="L22" s="355" t="str">
        <f>'参加選手登録表 (メール申込用)'!G12</f>
        <v/>
      </c>
      <c r="M22" s="356"/>
      <c r="N22" s="490"/>
    </row>
    <row r="23" spans="1:14" ht="25.5" customHeight="1" x14ac:dyDescent="0.3">
      <c r="A23" s="342"/>
      <c r="B23" s="492">
        <f>'参加選手登録表 (メール申込用)'!B7</f>
        <v>0</v>
      </c>
      <c r="C23" s="489"/>
      <c r="D23" s="489"/>
      <c r="E23" s="350"/>
      <c r="F23" s="350"/>
      <c r="G23" s="343"/>
      <c r="H23" s="342"/>
      <c r="I23" s="492">
        <f>'参加選手登録表 (メール申込用)'!B12</f>
        <v>0</v>
      </c>
      <c r="J23" s="350"/>
      <c r="K23" s="350"/>
      <c r="L23" s="357"/>
      <c r="M23" s="358"/>
      <c r="N23" s="490"/>
    </row>
    <row r="24" spans="1:14" ht="15" customHeight="1" x14ac:dyDescent="0.3">
      <c r="A24" s="341">
        <f>'参加選手登録表 (メール申込用)'!A8</f>
        <v>0</v>
      </c>
      <c r="B24" s="488">
        <f>'参加選手登録表 (メール申込用)'!C8</f>
        <v>0</v>
      </c>
      <c r="C24" s="489">
        <f>'参加選手登録表 (メール申込用)'!E8</f>
        <v>0</v>
      </c>
      <c r="D24" s="489">
        <f>'参加選手登録表 (メール申込用)'!D8</f>
        <v>0</v>
      </c>
      <c r="E24" s="349" t="str">
        <f>'参加選手登録表 (メール申込用)'!G8</f>
        <v/>
      </c>
      <c r="F24" s="349"/>
      <c r="G24" s="343"/>
      <c r="H24" s="341">
        <f>'参加選手登録表 (メール申込用)'!A13</f>
        <v>0</v>
      </c>
      <c r="I24" s="488">
        <f>'参加選手登録表 (メール申込用)'!C13</f>
        <v>0</v>
      </c>
      <c r="J24" s="349">
        <f>'参加選手登録表 (メール申込用)'!E13</f>
        <v>0</v>
      </c>
      <c r="K24" s="349">
        <f>'参加選手登録表 (メール申込用)'!D13</f>
        <v>0</v>
      </c>
      <c r="L24" s="355" t="str">
        <f>'参加選手登録表 (メール申込用)'!G13</f>
        <v/>
      </c>
      <c r="M24" s="356"/>
      <c r="N24" s="490"/>
    </row>
    <row r="25" spans="1:14" ht="25.5" customHeight="1" x14ac:dyDescent="0.3">
      <c r="A25" s="342"/>
      <c r="B25" s="492">
        <f>'参加選手登録表 (メール申込用)'!B8</f>
        <v>0</v>
      </c>
      <c r="C25" s="489"/>
      <c r="D25" s="489"/>
      <c r="E25" s="350"/>
      <c r="F25" s="350"/>
      <c r="G25" s="343"/>
      <c r="H25" s="342"/>
      <c r="I25" s="492">
        <f>'参加選手登録表 (メール申込用)'!B13</f>
        <v>0</v>
      </c>
      <c r="J25" s="350"/>
      <c r="K25" s="350"/>
      <c r="L25" s="357"/>
      <c r="M25" s="358"/>
      <c r="N25" s="490"/>
    </row>
    <row r="26" spans="1:14" ht="15" customHeight="1" x14ac:dyDescent="0.3">
      <c r="A26" s="341">
        <f>'参加選手登録表 (メール申込用)'!A9</f>
        <v>0</v>
      </c>
      <c r="B26" s="488">
        <f>'参加選手登録表 (メール申込用)'!C9</f>
        <v>0</v>
      </c>
      <c r="C26" s="489">
        <f>'参加選手登録表 (メール申込用)'!E9</f>
        <v>0</v>
      </c>
      <c r="D26" s="489">
        <f>'参加選手登録表 (メール申込用)'!D9</f>
        <v>0</v>
      </c>
      <c r="E26" s="349" t="str">
        <f>'参加選手登録表 (メール申込用)'!G9</f>
        <v/>
      </c>
      <c r="F26" s="349"/>
      <c r="G26" s="343"/>
      <c r="H26" s="341">
        <f>'参加選手登録表 (メール申込用)'!A14</f>
        <v>0</v>
      </c>
      <c r="I26" s="488">
        <f>'参加選手登録表 (メール申込用)'!C14</f>
        <v>0</v>
      </c>
      <c r="J26" s="349">
        <f>'参加選手登録表 (メール申込用)'!E14</f>
        <v>0</v>
      </c>
      <c r="K26" s="349">
        <f>'参加選手登録表 (メール申込用)'!D14</f>
        <v>0</v>
      </c>
      <c r="L26" s="355" t="str">
        <f>'参加選手登録表 (メール申込用)'!G18</f>
        <v/>
      </c>
      <c r="M26" s="356"/>
      <c r="N26" s="490"/>
    </row>
    <row r="27" spans="1:14" ht="25.5" customHeight="1" thickBot="1" x14ac:dyDescent="0.35">
      <c r="A27" s="342"/>
      <c r="B27" s="492">
        <f>'参加選手登録表 (メール申込用)'!B9</f>
        <v>0</v>
      </c>
      <c r="C27" s="489"/>
      <c r="D27" s="489"/>
      <c r="E27" s="350"/>
      <c r="F27" s="350"/>
      <c r="G27" s="386"/>
      <c r="H27" s="342"/>
      <c r="I27" s="492">
        <f>'参加選手登録表 (メール申込用)'!B14</f>
        <v>0</v>
      </c>
      <c r="J27" s="350"/>
      <c r="K27" s="350"/>
      <c r="L27" s="357"/>
      <c r="M27" s="358"/>
      <c r="N27" s="491"/>
    </row>
  </sheetData>
  <mergeCells count="92">
    <mergeCell ref="K26:K27"/>
    <mergeCell ref="L26:M27"/>
    <mergeCell ref="N26:N27"/>
    <mergeCell ref="K24:K25"/>
    <mergeCell ref="L24:M25"/>
    <mergeCell ref="N24:N25"/>
    <mergeCell ref="A26:A27"/>
    <mergeCell ref="C26:C27"/>
    <mergeCell ref="D26:D27"/>
    <mergeCell ref="E26:F27"/>
    <mergeCell ref="G26:G27"/>
    <mergeCell ref="H26:H27"/>
    <mergeCell ref="J26:J27"/>
    <mergeCell ref="K22:K23"/>
    <mergeCell ref="L22:M23"/>
    <mergeCell ref="N22:N23"/>
    <mergeCell ref="A24:A25"/>
    <mergeCell ref="C24:C25"/>
    <mergeCell ref="D24:D25"/>
    <mergeCell ref="E24:F25"/>
    <mergeCell ref="G24:G25"/>
    <mergeCell ref="H24:H25"/>
    <mergeCell ref="J24:J25"/>
    <mergeCell ref="K20:K21"/>
    <mergeCell ref="L20:M21"/>
    <mergeCell ref="N20:N21"/>
    <mergeCell ref="A22:A23"/>
    <mergeCell ref="C22:C23"/>
    <mergeCell ref="D22:D23"/>
    <mergeCell ref="E22:F23"/>
    <mergeCell ref="G22:G23"/>
    <mergeCell ref="H22:H23"/>
    <mergeCell ref="J22:J23"/>
    <mergeCell ref="K18:K19"/>
    <mergeCell ref="L18:M19"/>
    <mergeCell ref="N18:N19"/>
    <mergeCell ref="A20:A21"/>
    <mergeCell ref="C20:C21"/>
    <mergeCell ref="D20:D21"/>
    <mergeCell ref="E20:F21"/>
    <mergeCell ref="G20:G21"/>
    <mergeCell ref="H20:H21"/>
    <mergeCell ref="J20:J21"/>
    <mergeCell ref="K16:K17"/>
    <mergeCell ref="L16:M17"/>
    <mergeCell ref="N16:N17"/>
    <mergeCell ref="A18:A19"/>
    <mergeCell ref="C18:C19"/>
    <mergeCell ref="D18:D19"/>
    <mergeCell ref="E18:F19"/>
    <mergeCell ref="G18:G19"/>
    <mergeCell ref="H18:H19"/>
    <mergeCell ref="J18:J19"/>
    <mergeCell ref="A14:N14"/>
    <mergeCell ref="A15:B15"/>
    <mergeCell ref="I15:N15"/>
    <mergeCell ref="A16:A17"/>
    <mergeCell ref="C16:C17"/>
    <mergeCell ref="D16:D17"/>
    <mergeCell ref="E16:F17"/>
    <mergeCell ref="G16:G17"/>
    <mergeCell ref="H16:H17"/>
    <mergeCell ref="J16:J17"/>
    <mergeCell ref="B11:C11"/>
    <mergeCell ref="J11:K11"/>
    <mergeCell ref="B12:C12"/>
    <mergeCell ref="J12:K12"/>
    <mergeCell ref="B13:C13"/>
    <mergeCell ref="J13:K13"/>
    <mergeCell ref="B8:C8"/>
    <mergeCell ref="J8:K8"/>
    <mergeCell ref="B9:C9"/>
    <mergeCell ref="J9:K9"/>
    <mergeCell ref="B10:C10"/>
    <mergeCell ref="J10:K10"/>
    <mergeCell ref="I4:I5"/>
    <mergeCell ref="J4:K5"/>
    <mergeCell ref="L4:N4"/>
    <mergeCell ref="B6:C6"/>
    <mergeCell ref="J6:K6"/>
    <mergeCell ref="B7:C7"/>
    <mergeCell ref="J7:K7"/>
    <mergeCell ref="A1:F1"/>
    <mergeCell ref="A3:B3"/>
    <mergeCell ref="I3:N3"/>
    <mergeCell ref="A4:A5"/>
    <mergeCell ref="B4:C5"/>
    <mergeCell ref="D4:D5"/>
    <mergeCell ref="E4:E5"/>
    <mergeCell ref="F4:F5"/>
    <mergeCell ref="G4:G5"/>
    <mergeCell ref="H4:H5"/>
  </mergeCells>
  <phoneticPr fontId="2"/>
  <pageMargins left="0.62992125984251968" right="0.43307086614173229" top="0.35433070866141736"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4" activePane="bottomLeft" state="frozen"/>
      <selection activeCell="A3" sqref="A3:A9"/>
      <selection pane="bottomLeft" activeCell="A5" sqref="A5"/>
    </sheetView>
  </sheetViews>
  <sheetFormatPr defaultRowHeight="14.25" x14ac:dyDescent="0.25"/>
  <cols>
    <col min="1" max="1" width="10" style="20" customWidth="1"/>
    <col min="2" max="3" width="26.5" style="20" customWidth="1"/>
    <col min="4" max="5" width="7.5" style="20" customWidth="1"/>
    <col min="6" max="6" width="10" style="36" hidden="1" customWidth="1"/>
    <col min="7" max="7" width="10" style="36" customWidth="1"/>
    <col min="8" max="16384" width="9" style="20"/>
  </cols>
  <sheetData>
    <row r="1" spans="1:14" ht="22.5" customHeight="1" thickBot="1" x14ac:dyDescent="0.3">
      <c r="A1" s="275" t="str">
        <f>'基本情報（メール申込用）'!B1</f>
        <v>ナス・ウインターホースショー2021</v>
      </c>
      <c r="B1" s="276"/>
      <c r="C1" s="277"/>
      <c r="E1" s="278" t="s">
        <v>58</v>
      </c>
      <c r="F1" s="279"/>
      <c r="G1" s="280"/>
      <c r="I1" s="272" t="s">
        <v>37</v>
      </c>
      <c r="J1" s="273"/>
      <c r="K1" s="273"/>
      <c r="L1" s="273"/>
      <c r="M1" s="273"/>
      <c r="N1" s="274"/>
    </row>
    <row r="2" spans="1:14" ht="8.25" customHeight="1" thickBot="1" x14ac:dyDescent="0.3"/>
    <row r="3" spans="1:14" ht="24" customHeight="1" thickBot="1" x14ac:dyDescent="0.3">
      <c r="A3" s="55" t="s">
        <v>7</v>
      </c>
      <c r="B3" s="56" t="s">
        <v>16</v>
      </c>
      <c r="C3" s="57" t="s">
        <v>10</v>
      </c>
      <c r="D3" s="58" t="s">
        <v>2</v>
      </c>
      <c r="E3" s="58" t="s">
        <v>5</v>
      </c>
      <c r="F3" s="59" t="s">
        <v>7</v>
      </c>
      <c r="G3" s="60" t="s">
        <v>24</v>
      </c>
    </row>
    <row r="4" spans="1:14" ht="24" customHeight="1" thickBot="1" x14ac:dyDescent="0.3">
      <c r="A4" s="435">
        <v>123456</v>
      </c>
      <c r="B4" s="436" t="s">
        <v>154</v>
      </c>
      <c r="C4" s="436" t="s">
        <v>155</v>
      </c>
      <c r="D4" s="437" t="s">
        <v>64</v>
      </c>
      <c r="E4" s="437">
        <v>20</v>
      </c>
      <c r="F4" s="438">
        <f>IF(A4=0,"",A4)</f>
        <v>123456</v>
      </c>
      <c r="G4" s="439" t="s">
        <v>65</v>
      </c>
      <c r="H4" s="151" t="s">
        <v>68</v>
      </c>
    </row>
    <row r="5" spans="1:14" ht="24" customHeight="1" x14ac:dyDescent="0.25">
      <c r="A5" s="49"/>
      <c r="B5" s="50"/>
      <c r="C5" s="50"/>
      <c r="D5" s="51"/>
      <c r="E5" s="51"/>
      <c r="F5" s="152" t="str">
        <f t="shared" ref="F5:F54" si="0">IF(A5=0,"",A5)</f>
        <v/>
      </c>
      <c r="G5" s="117"/>
    </row>
    <row r="6" spans="1:14" ht="24" customHeight="1" x14ac:dyDescent="0.25">
      <c r="A6" s="49"/>
      <c r="B6" s="50"/>
      <c r="C6" s="50"/>
      <c r="D6" s="51"/>
      <c r="E6" s="51"/>
      <c r="F6" s="152" t="str">
        <f t="shared" si="0"/>
        <v/>
      </c>
      <c r="G6" s="117"/>
    </row>
    <row r="7" spans="1:14" ht="24" customHeight="1" x14ac:dyDescent="0.25">
      <c r="A7" s="49"/>
      <c r="B7" s="50"/>
      <c r="C7" s="50"/>
      <c r="D7" s="51"/>
      <c r="E7" s="51"/>
      <c r="F7" s="152" t="str">
        <f t="shared" si="0"/>
        <v/>
      </c>
      <c r="G7" s="117" t="str">
        <f t="shared" ref="G7:G54" si="1">IF(A7=0,"","選択してください")</f>
        <v/>
      </c>
    </row>
    <row r="8" spans="1:14" ht="24" customHeight="1" x14ac:dyDescent="0.25">
      <c r="A8" s="49"/>
      <c r="B8" s="50"/>
      <c r="C8" s="50"/>
      <c r="D8" s="51"/>
      <c r="E8" s="51"/>
      <c r="F8" s="152" t="str">
        <f t="shared" si="0"/>
        <v/>
      </c>
      <c r="G8" s="117" t="str">
        <f t="shared" si="1"/>
        <v/>
      </c>
    </row>
    <row r="9" spans="1:14" ht="24" customHeight="1" x14ac:dyDescent="0.25">
      <c r="A9" s="49"/>
      <c r="B9" s="50"/>
      <c r="C9" s="50"/>
      <c r="D9" s="51"/>
      <c r="E9" s="51"/>
      <c r="F9" s="152" t="str">
        <f t="shared" si="0"/>
        <v/>
      </c>
      <c r="G9" s="117" t="str">
        <f t="shared" si="1"/>
        <v/>
      </c>
    </row>
    <row r="10" spans="1:14" ht="24" customHeight="1" x14ac:dyDescent="0.25">
      <c r="A10" s="49"/>
      <c r="B10" s="50"/>
      <c r="C10" s="50"/>
      <c r="D10" s="51"/>
      <c r="E10" s="51"/>
      <c r="F10" s="152" t="str">
        <f t="shared" si="0"/>
        <v/>
      </c>
      <c r="G10" s="117" t="str">
        <f t="shared" ref="G10" si="2">IF(A10=0,"","選択してください")</f>
        <v/>
      </c>
    </row>
    <row r="11" spans="1:14" ht="24" customHeight="1" x14ac:dyDescent="0.25">
      <c r="A11" s="49"/>
      <c r="B11" s="50"/>
      <c r="C11" s="50"/>
      <c r="D11" s="51"/>
      <c r="E11" s="51"/>
      <c r="F11" s="152" t="str">
        <f t="shared" si="0"/>
        <v/>
      </c>
      <c r="G11" s="117" t="str">
        <f t="shared" si="1"/>
        <v/>
      </c>
    </row>
    <row r="12" spans="1:14" ht="24" customHeight="1" x14ac:dyDescent="0.25">
      <c r="A12" s="49"/>
      <c r="B12" s="50"/>
      <c r="C12" s="50"/>
      <c r="D12" s="51"/>
      <c r="E12" s="51"/>
      <c r="F12" s="152" t="str">
        <f t="shared" si="0"/>
        <v/>
      </c>
      <c r="G12" s="117" t="str">
        <f t="shared" si="1"/>
        <v/>
      </c>
    </row>
    <row r="13" spans="1:14" ht="24" customHeight="1" x14ac:dyDescent="0.25">
      <c r="A13" s="49"/>
      <c r="B13" s="50"/>
      <c r="C13" s="50"/>
      <c r="D13" s="51"/>
      <c r="E13" s="51"/>
      <c r="F13" s="152" t="str">
        <f t="shared" si="0"/>
        <v/>
      </c>
      <c r="G13" s="117" t="str">
        <f t="shared" si="1"/>
        <v/>
      </c>
    </row>
    <row r="14" spans="1:14" ht="24" customHeight="1" thickBot="1" x14ac:dyDescent="0.3">
      <c r="A14" s="67"/>
      <c r="B14" s="68"/>
      <c r="C14" s="68"/>
      <c r="D14" s="69"/>
      <c r="E14" s="69"/>
      <c r="F14" s="153" t="str">
        <f t="shared" si="0"/>
        <v/>
      </c>
      <c r="G14" s="118" t="str">
        <f t="shared" si="1"/>
        <v/>
      </c>
    </row>
    <row r="15" spans="1:14" ht="24" customHeight="1" x14ac:dyDescent="0.25">
      <c r="A15" s="70"/>
      <c r="B15" s="71"/>
      <c r="C15" s="71"/>
      <c r="D15" s="72"/>
      <c r="E15" s="72"/>
      <c r="F15" s="154" t="str">
        <f t="shared" si="0"/>
        <v/>
      </c>
      <c r="G15" s="119" t="str">
        <f t="shared" si="1"/>
        <v/>
      </c>
    </row>
    <row r="16" spans="1:14" ht="24" customHeight="1" x14ac:dyDescent="0.25">
      <c r="A16" s="49"/>
      <c r="B16" s="50"/>
      <c r="C16" s="50"/>
      <c r="D16" s="51"/>
      <c r="E16" s="51"/>
      <c r="F16" s="152" t="str">
        <f t="shared" si="0"/>
        <v/>
      </c>
      <c r="G16" s="117" t="str">
        <f t="shared" si="1"/>
        <v/>
      </c>
    </row>
    <row r="17" spans="1:7" ht="24" customHeight="1" x14ac:dyDescent="0.25">
      <c r="A17" s="49"/>
      <c r="B17" s="50"/>
      <c r="C17" s="50"/>
      <c r="D17" s="51"/>
      <c r="E17" s="51"/>
      <c r="F17" s="152" t="str">
        <f t="shared" si="0"/>
        <v/>
      </c>
      <c r="G17" s="117" t="str">
        <f t="shared" si="1"/>
        <v/>
      </c>
    </row>
    <row r="18" spans="1:7" ht="24" customHeight="1" x14ac:dyDescent="0.25">
      <c r="A18" s="49"/>
      <c r="B18" s="50"/>
      <c r="C18" s="50"/>
      <c r="D18" s="51"/>
      <c r="E18" s="51"/>
      <c r="F18" s="152" t="str">
        <f t="shared" si="0"/>
        <v/>
      </c>
      <c r="G18" s="117" t="str">
        <f t="shared" si="1"/>
        <v/>
      </c>
    </row>
    <row r="19" spans="1:7" ht="24" customHeight="1" x14ac:dyDescent="0.25">
      <c r="A19" s="49"/>
      <c r="B19" s="50"/>
      <c r="C19" s="50"/>
      <c r="D19" s="51"/>
      <c r="E19" s="51"/>
      <c r="F19" s="152" t="str">
        <f t="shared" si="0"/>
        <v/>
      </c>
      <c r="G19" s="117" t="str">
        <f t="shared" si="1"/>
        <v/>
      </c>
    </row>
    <row r="20" spans="1:7" ht="24" customHeight="1" x14ac:dyDescent="0.25">
      <c r="A20" s="49"/>
      <c r="B20" s="50"/>
      <c r="C20" s="50"/>
      <c r="D20" s="51"/>
      <c r="E20" s="51"/>
      <c r="F20" s="152" t="str">
        <f t="shared" si="0"/>
        <v/>
      </c>
      <c r="G20" s="117" t="str">
        <f t="shared" si="1"/>
        <v/>
      </c>
    </row>
    <row r="21" spans="1:7" ht="24" customHeight="1" x14ac:dyDescent="0.25">
      <c r="A21" s="49"/>
      <c r="B21" s="50"/>
      <c r="C21" s="50"/>
      <c r="D21" s="51"/>
      <c r="E21" s="51"/>
      <c r="F21" s="152" t="str">
        <f t="shared" si="0"/>
        <v/>
      </c>
      <c r="G21" s="117" t="str">
        <f t="shared" si="1"/>
        <v/>
      </c>
    </row>
    <row r="22" spans="1:7" ht="24" customHeight="1" x14ac:dyDescent="0.25">
      <c r="A22" s="49"/>
      <c r="B22" s="50"/>
      <c r="C22" s="50"/>
      <c r="D22" s="51"/>
      <c r="E22" s="51"/>
      <c r="F22" s="152" t="str">
        <f t="shared" si="0"/>
        <v/>
      </c>
      <c r="G22" s="117" t="str">
        <f t="shared" si="1"/>
        <v/>
      </c>
    </row>
    <row r="23" spans="1:7" ht="24" customHeight="1" x14ac:dyDescent="0.25">
      <c r="A23" s="49"/>
      <c r="B23" s="50"/>
      <c r="C23" s="50"/>
      <c r="D23" s="51"/>
      <c r="E23" s="51"/>
      <c r="F23" s="152" t="str">
        <f t="shared" si="0"/>
        <v/>
      </c>
      <c r="G23" s="117" t="str">
        <f t="shared" si="1"/>
        <v/>
      </c>
    </row>
    <row r="24" spans="1:7" ht="24" customHeight="1" thickBot="1" x14ac:dyDescent="0.3">
      <c r="A24" s="73"/>
      <c r="B24" s="74"/>
      <c r="C24" s="74"/>
      <c r="D24" s="75"/>
      <c r="E24" s="75"/>
      <c r="F24" s="155" t="str">
        <f t="shared" si="0"/>
        <v/>
      </c>
      <c r="G24" s="120" t="str">
        <f t="shared" si="1"/>
        <v/>
      </c>
    </row>
    <row r="25" spans="1:7" ht="24" customHeight="1" x14ac:dyDescent="0.25">
      <c r="A25" s="70"/>
      <c r="B25" s="71"/>
      <c r="C25" s="71"/>
      <c r="D25" s="72"/>
      <c r="E25" s="72"/>
      <c r="F25" s="154" t="str">
        <f t="shared" si="0"/>
        <v/>
      </c>
      <c r="G25" s="119" t="str">
        <f t="shared" ref="G25:G33" si="3">IF(A25=0,"","選択してください")</f>
        <v/>
      </c>
    </row>
    <row r="26" spans="1:7" ht="24" customHeight="1" x14ac:dyDescent="0.25">
      <c r="A26" s="49"/>
      <c r="B26" s="50"/>
      <c r="C26" s="50"/>
      <c r="D26" s="51"/>
      <c r="E26" s="51"/>
      <c r="F26" s="152" t="str">
        <f t="shared" si="0"/>
        <v/>
      </c>
      <c r="G26" s="117" t="str">
        <f t="shared" si="3"/>
        <v/>
      </c>
    </row>
    <row r="27" spans="1:7" ht="24" customHeight="1" x14ac:dyDescent="0.25">
      <c r="A27" s="49"/>
      <c r="B27" s="50"/>
      <c r="C27" s="50"/>
      <c r="D27" s="51"/>
      <c r="E27" s="51"/>
      <c r="F27" s="152" t="str">
        <f t="shared" si="0"/>
        <v/>
      </c>
      <c r="G27" s="117" t="str">
        <f t="shared" si="3"/>
        <v/>
      </c>
    </row>
    <row r="28" spans="1:7" ht="24" customHeight="1" x14ac:dyDescent="0.25">
      <c r="A28" s="49"/>
      <c r="B28" s="50"/>
      <c r="C28" s="50"/>
      <c r="D28" s="51"/>
      <c r="E28" s="51"/>
      <c r="F28" s="152" t="str">
        <f t="shared" si="0"/>
        <v/>
      </c>
      <c r="G28" s="117" t="str">
        <f t="shared" si="3"/>
        <v/>
      </c>
    </row>
    <row r="29" spans="1:7" ht="24" customHeight="1" x14ac:dyDescent="0.25">
      <c r="A29" s="49"/>
      <c r="B29" s="50"/>
      <c r="C29" s="50"/>
      <c r="D29" s="51"/>
      <c r="E29" s="51"/>
      <c r="F29" s="152" t="str">
        <f t="shared" si="0"/>
        <v/>
      </c>
      <c r="G29" s="117" t="str">
        <f t="shared" si="3"/>
        <v/>
      </c>
    </row>
    <row r="30" spans="1:7" ht="24" customHeight="1" x14ac:dyDescent="0.25">
      <c r="A30" s="49"/>
      <c r="B30" s="50"/>
      <c r="C30" s="50"/>
      <c r="D30" s="51"/>
      <c r="E30" s="51"/>
      <c r="F30" s="152" t="str">
        <f t="shared" si="0"/>
        <v/>
      </c>
      <c r="G30" s="117" t="str">
        <f t="shared" si="3"/>
        <v/>
      </c>
    </row>
    <row r="31" spans="1:7" ht="24" customHeight="1" x14ac:dyDescent="0.25">
      <c r="A31" s="49"/>
      <c r="B31" s="50"/>
      <c r="C31" s="50"/>
      <c r="D31" s="51"/>
      <c r="E31" s="51"/>
      <c r="F31" s="152" t="str">
        <f t="shared" si="0"/>
        <v/>
      </c>
      <c r="G31" s="117" t="str">
        <f t="shared" si="3"/>
        <v/>
      </c>
    </row>
    <row r="32" spans="1:7" ht="24" customHeight="1" x14ac:dyDescent="0.25">
      <c r="A32" s="49"/>
      <c r="B32" s="50"/>
      <c r="C32" s="50"/>
      <c r="D32" s="51"/>
      <c r="E32" s="51"/>
      <c r="F32" s="152" t="str">
        <f t="shared" si="0"/>
        <v/>
      </c>
      <c r="G32" s="117" t="str">
        <f t="shared" si="3"/>
        <v/>
      </c>
    </row>
    <row r="33" spans="1:7" ht="24" customHeight="1" x14ac:dyDescent="0.25">
      <c r="A33" s="49"/>
      <c r="B33" s="50"/>
      <c r="C33" s="50"/>
      <c r="D33" s="51"/>
      <c r="E33" s="51"/>
      <c r="F33" s="152" t="str">
        <f t="shared" si="0"/>
        <v/>
      </c>
      <c r="G33" s="117" t="str">
        <f t="shared" si="3"/>
        <v/>
      </c>
    </row>
    <row r="34" spans="1:7" ht="24" customHeight="1" thickBot="1" x14ac:dyDescent="0.3">
      <c r="A34" s="73"/>
      <c r="B34" s="74"/>
      <c r="C34" s="74"/>
      <c r="D34" s="75"/>
      <c r="E34" s="75"/>
      <c r="F34" s="155" t="str">
        <f t="shared" si="0"/>
        <v/>
      </c>
      <c r="G34" s="120"/>
    </row>
    <row r="35" spans="1:7" ht="24" customHeight="1" x14ac:dyDescent="0.25">
      <c r="A35" s="70"/>
      <c r="B35" s="71"/>
      <c r="C35" s="71"/>
      <c r="D35" s="72"/>
      <c r="E35" s="72"/>
      <c r="F35" s="154" t="str">
        <f t="shared" si="0"/>
        <v/>
      </c>
      <c r="G35" s="119"/>
    </row>
    <row r="36" spans="1:7" ht="24" customHeight="1" x14ac:dyDescent="0.25">
      <c r="A36" s="49"/>
      <c r="B36" s="50"/>
      <c r="C36" s="50"/>
      <c r="D36" s="51"/>
      <c r="E36" s="51"/>
      <c r="F36" s="152" t="str">
        <f t="shared" si="0"/>
        <v/>
      </c>
      <c r="G36" s="117" t="str">
        <f t="shared" si="1"/>
        <v/>
      </c>
    </row>
    <row r="37" spans="1:7" ht="24" customHeight="1" x14ac:dyDescent="0.25">
      <c r="A37" s="49"/>
      <c r="B37" s="50"/>
      <c r="C37" s="50"/>
      <c r="D37" s="51"/>
      <c r="E37" s="51"/>
      <c r="F37" s="152" t="str">
        <f t="shared" si="0"/>
        <v/>
      </c>
      <c r="G37" s="117" t="str">
        <f t="shared" si="1"/>
        <v/>
      </c>
    </row>
    <row r="38" spans="1:7" ht="24" customHeight="1" x14ac:dyDescent="0.25">
      <c r="A38" s="49"/>
      <c r="B38" s="50"/>
      <c r="C38" s="50"/>
      <c r="D38" s="51"/>
      <c r="E38" s="51"/>
      <c r="F38" s="152" t="str">
        <f t="shared" si="0"/>
        <v/>
      </c>
      <c r="G38" s="117" t="str">
        <f t="shared" si="1"/>
        <v/>
      </c>
    </row>
    <row r="39" spans="1:7" ht="24" customHeight="1" x14ac:dyDescent="0.25">
      <c r="A39" s="49"/>
      <c r="B39" s="50"/>
      <c r="C39" s="50"/>
      <c r="D39" s="51"/>
      <c r="E39" s="51"/>
      <c r="F39" s="152" t="str">
        <f t="shared" si="0"/>
        <v/>
      </c>
      <c r="G39" s="117" t="str">
        <f t="shared" si="1"/>
        <v/>
      </c>
    </row>
    <row r="40" spans="1:7" ht="24" customHeight="1" x14ac:dyDescent="0.25">
      <c r="A40" s="49"/>
      <c r="B40" s="50"/>
      <c r="C40" s="50"/>
      <c r="D40" s="51"/>
      <c r="E40" s="51"/>
      <c r="F40" s="152" t="str">
        <f t="shared" si="0"/>
        <v/>
      </c>
      <c r="G40" s="117" t="str">
        <f t="shared" si="1"/>
        <v/>
      </c>
    </row>
    <row r="41" spans="1:7" ht="24" customHeight="1" x14ac:dyDescent="0.25">
      <c r="A41" s="49"/>
      <c r="B41" s="50"/>
      <c r="C41" s="50"/>
      <c r="D41" s="51"/>
      <c r="E41" s="51"/>
      <c r="F41" s="152" t="str">
        <f t="shared" si="0"/>
        <v/>
      </c>
      <c r="G41" s="117" t="str">
        <f t="shared" si="1"/>
        <v/>
      </c>
    </row>
    <row r="42" spans="1:7" ht="24" customHeight="1" x14ac:dyDescent="0.25">
      <c r="A42" s="49"/>
      <c r="B42" s="50"/>
      <c r="C42" s="50"/>
      <c r="D42" s="51"/>
      <c r="E42" s="51"/>
      <c r="F42" s="152" t="str">
        <f t="shared" si="0"/>
        <v/>
      </c>
      <c r="G42" s="117" t="str">
        <f t="shared" si="1"/>
        <v/>
      </c>
    </row>
    <row r="43" spans="1:7" ht="24" customHeight="1" x14ac:dyDescent="0.25">
      <c r="A43" s="49"/>
      <c r="B43" s="50"/>
      <c r="C43" s="50"/>
      <c r="D43" s="51"/>
      <c r="E43" s="51"/>
      <c r="F43" s="152" t="str">
        <f t="shared" si="0"/>
        <v/>
      </c>
      <c r="G43" s="117" t="str">
        <f t="shared" si="1"/>
        <v/>
      </c>
    </row>
    <row r="44" spans="1:7" ht="24" customHeight="1" thickBot="1" x14ac:dyDescent="0.3">
      <c r="A44" s="73"/>
      <c r="B44" s="74"/>
      <c r="C44" s="74"/>
      <c r="D44" s="75"/>
      <c r="E44" s="75"/>
      <c r="F44" s="155" t="str">
        <f t="shared" si="0"/>
        <v/>
      </c>
      <c r="G44" s="120" t="str">
        <f t="shared" si="1"/>
        <v/>
      </c>
    </row>
    <row r="45" spans="1:7" ht="24" customHeight="1" x14ac:dyDescent="0.25">
      <c r="A45" s="49"/>
      <c r="B45" s="50"/>
      <c r="C45" s="50"/>
      <c r="D45" s="51"/>
      <c r="E45" s="51"/>
      <c r="F45" s="152" t="str">
        <f t="shared" si="0"/>
        <v/>
      </c>
      <c r="G45" s="117" t="str">
        <f t="shared" si="1"/>
        <v/>
      </c>
    </row>
    <row r="46" spans="1:7" ht="24" customHeight="1" x14ac:dyDescent="0.25">
      <c r="A46" s="49"/>
      <c r="B46" s="50"/>
      <c r="C46" s="50"/>
      <c r="D46" s="51"/>
      <c r="E46" s="51"/>
      <c r="F46" s="152" t="str">
        <f t="shared" si="0"/>
        <v/>
      </c>
      <c r="G46" s="117" t="str">
        <f t="shared" si="1"/>
        <v/>
      </c>
    </row>
    <row r="47" spans="1:7" ht="24" customHeight="1" x14ac:dyDescent="0.25">
      <c r="A47" s="49"/>
      <c r="B47" s="50"/>
      <c r="C47" s="50"/>
      <c r="D47" s="51"/>
      <c r="E47" s="51"/>
      <c r="F47" s="152" t="str">
        <f t="shared" si="0"/>
        <v/>
      </c>
      <c r="G47" s="117" t="str">
        <f t="shared" si="1"/>
        <v/>
      </c>
    </row>
    <row r="48" spans="1:7" ht="24" customHeight="1" x14ac:dyDescent="0.25">
      <c r="A48" s="49"/>
      <c r="B48" s="50"/>
      <c r="C48" s="50"/>
      <c r="D48" s="51"/>
      <c r="E48" s="51"/>
      <c r="F48" s="152" t="str">
        <f t="shared" si="0"/>
        <v/>
      </c>
      <c r="G48" s="117" t="str">
        <f t="shared" si="1"/>
        <v/>
      </c>
    </row>
    <row r="49" spans="1:7" ht="24" customHeight="1" x14ac:dyDescent="0.25">
      <c r="A49" s="49"/>
      <c r="B49" s="50"/>
      <c r="C49" s="50"/>
      <c r="D49" s="51"/>
      <c r="E49" s="51"/>
      <c r="F49" s="152" t="str">
        <f t="shared" si="0"/>
        <v/>
      </c>
      <c r="G49" s="117" t="str">
        <f t="shared" si="1"/>
        <v/>
      </c>
    </row>
    <row r="50" spans="1:7" ht="24" customHeight="1" x14ac:dyDescent="0.25">
      <c r="A50" s="49"/>
      <c r="B50" s="50"/>
      <c r="C50" s="50"/>
      <c r="D50" s="51"/>
      <c r="E50" s="51"/>
      <c r="F50" s="152" t="str">
        <f t="shared" si="0"/>
        <v/>
      </c>
      <c r="G50" s="117" t="str">
        <f t="shared" si="1"/>
        <v/>
      </c>
    </row>
    <row r="51" spans="1:7" ht="24" customHeight="1" x14ac:dyDescent="0.25">
      <c r="A51" s="49"/>
      <c r="B51" s="50"/>
      <c r="C51" s="50"/>
      <c r="D51" s="51"/>
      <c r="E51" s="51"/>
      <c r="F51" s="152" t="str">
        <f t="shared" si="0"/>
        <v/>
      </c>
      <c r="G51" s="117" t="str">
        <f t="shared" si="1"/>
        <v/>
      </c>
    </row>
    <row r="52" spans="1:7" ht="24" customHeight="1" x14ac:dyDescent="0.25">
      <c r="A52" s="49"/>
      <c r="B52" s="50"/>
      <c r="C52" s="50"/>
      <c r="D52" s="51"/>
      <c r="E52" s="51"/>
      <c r="F52" s="152" t="str">
        <f t="shared" si="0"/>
        <v/>
      </c>
      <c r="G52" s="117" t="str">
        <f t="shared" si="1"/>
        <v/>
      </c>
    </row>
    <row r="53" spans="1:7" ht="24" customHeight="1" x14ac:dyDescent="0.25">
      <c r="A53" s="49"/>
      <c r="B53" s="50"/>
      <c r="C53" s="50"/>
      <c r="D53" s="51"/>
      <c r="E53" s="51"/>
      <c r="F53" s="152" t="str">
        <f t="shared" si="0"/>
        <v/>
      </c>
      <c r="G53" s="117" t="str">
        <f t="shared" si="1"/>
        <v/>
      </c>
    </row>
    <row r="54" spans="1:7" ht="24" customHeight="1" thickBot="1" x14ac:dyDescent="0.3">
      <c r="A54" s="52"/>
      <c r="B54" s="53"/>
      <c r="C54" s="53"/>
      <c r="D54" s="54"/>
      <c r="E54" s="54"/>
      <c r="F54" s="155" t="str">
        <f t="shared" si="0"/>
        <v/>
      </c>
      <c r="G54" s="120" t="str">
        <f t="shared" si="1"/>
        <v/>
      </c>
    </row>
    <row r="55" spans="1:7" x14ac:dyDescent="0.25">
      <c r="A55" s="21"/>
      <c r="B55" s="21"/>
      <c r="C55" s="21"/>
      <c r="D55" s="21"/>
      <c r="E55" s="21"/>
      <c r="F55" s="37"/>
      <c r="G55" s="37"/>
    </row>
    <row r="56" spans="1:7" x14ac:dyDescent="0.25">
      <c r="A56" s="21"/>
      <c r="B56" s="21"/>
      <c r="C56" s="21"/>
      <c r="D56" s="21"/>
      <c r="E56" s="21"/>
      <c r="F56" s="37"/>
      <c r="G56" s="37"/>
    </row>
    <row r="57" spans="1:7" x14ac:dyDescent="0.25">
      <c r="A57" s="21"/>
      <c r="B57" s="21"/>
      <c r="C57" s="21"/>
      <c r="D57" s="21"/>
      <c r="E57" s="21"/>
      <c r="F57" s="37"/>
      <c r="G57" s="37"/>
    </row>
    <row r="58" spans="1:7" x14ac:dyDescent="0.25">
      <c r="A58" s="21"/>
      <c r="B58" s="21"/>
      <c r="C58" s="21"/>
      <c r="D58" s="21"/>
      <c r="E58" s="21"/>
      <c r="F58" s="37"/>
      <c r="G58" s="37"/>
    </row>
    <row r="59" spans="1:7" x14ac:dyDescent="0.25">
      <c r="A59" s="21"/>
      <c r="B59" s="21"/>
      <c r="C59" s="21"/>
      <c r="D59" s="21"/>
      <c r="E59" s="21"/>
      <c r="F59" s="37"/>
      <c r="G59" s="37"/>
    </row>
    <row r="60" spans="1:7" x14ac:dyDescent="0.25">
      <c r="A60" s="21"/>
      <c r="B60" s="21"/>
      <c r="C60" s="21"/>
      <c r="D60" s="21"/>
      <c r="E60" s="21"/>
      <c r="F60" s="37"/>
      <c r="G60" s="37"/>
    </row>
    <row r="61" spans="1:7" x14ac:dyDescent="0.25">
      <c r="A61" s="21"/>
      <c r="B61" s="21"/>
      <c r="C61" s="21"/>
      <c r="D61" s="21"/>
      <c r="E61" s="21"/>
      <c r="F61" s="37"/>
      <c r="G61" s="37"/>
    </row>
  </sheetData>
  <sheetProtection algorithmName="SHA-512" hashValue="xA3zWwDx0ydCtwa4nxP6rfdPF/50ro0samh5vOE0JYH51qIHqCAwjtlo9Xv25KFeixZL57PkiapqwATcEXnDxg==" saltValue="rKyot9jC/1BsBIJckRihR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zoomScaleNormal="100" zoomScaleSheetLayoutView="100" workbookViewId="0">
      <pane ySplit="4" topLeftCell="A5" activePane="bottomLeft" state="frozen"/>
      <selection activeCell="A3" sqref="A3:A9"/>
      <selection pane="bottomLeft" activeCell="N6" sqref="N6"/>
    </sheetView>
  </sheetViews>
  <sheetFormatPr defaultRowHeight="14.25" x14ac:dyDescent="0.25"/>
  <cols>
    <col min="1" max="1" width="10" style="20" customWidth="1"/>
    <col min="2" max="2" width="25.375" style="20" customWidth="1"/>
    <col min="3" max="3" width="12.5" style="36" hidden="1" customWidth="1"/>
    <col min="4" max="5" width="7.5" style="20" customWidth="1"/>
    <col min="6" max="6" width="10" style="20" customWidth="1"/>
    <col min="7" max="8" width="12.5" style="20" customWidth="1"/>
    <col min="9" max="9" width="18.75" style="20" bestFit="1" customWidth="1"/>
    <col min="10" max="12" width="10" style="20" customWidth="1"/>
    <col min="13" max="13" width="31.25" style="20" bestFit="1" customWidth="1"/>
    <col min="14" max="14" width="28.875" style="20" bestFit="1" customWidth="1"/>
    <col min="15" max="16" width="11.25" style="20" hidden="1" customWidth="1"/>
    <col min="17" max="17" width="11.125" style="20" hidden="1" customWidth="1"/>
    <col min="18" max="18" width="31.25" style="20" hidden="1" customWidth="1"/>
    <col min="19" max="16384" width="9" style="20"/>
  </cols>
  <sheetData>
    <row r="1" spans="1:19" ht="22.5" customHeight="1" thickBot="1" x14ac:dyDescent="0.3">
      <c r="A1" s="275" t="str">
        <f>'基本情報（メール申込用）'!B1</f>
        <v>ナス・ウインターホースショー2021</v>
      </c>
      <c r="B1" s="276"/>
      <c r="C1" s="276"/>
      <c r="D1" s="276"/>
      <c r="E1" s="276"/>
      <c r="F1" s="277"/>
      <c r="K1" s="281" t="s">
        <v>59</v>
      </c>
      <c r="L1" s="282"/>
    </row>
    <row r="2" spans="1:19" ht="9" customHeight="1" thickBot="1" x14ac:dyDescent="0.3"/>
    <row r="3" spans="1:19" s="38" customFormat="1" ht="13.5" customHeight="1" thickBot="1" x14ac:dyDescent="0.25">
      <c r="A3" s="283" t="s">
        <v>7</v>
      </c>
      <c r="B3" s="288" t="s">
        <v>35</v>
      </c>
      <c r="C3" s="286" t="s">
        <v>7</v>
      </c>
      <c r="D3" s="284" t="s">
        <v>2</v>
      </c>
      <c r="E3" s="284" t="s">
        <v>5</v>
      </c>
      <c r="F3" s="284" t="s">
        <v>1</v>
      </c>
      <c r="G3" s="284" t="s">
        <v>3</v>
      </c>
      <c r="H3" s="284" t="s">
        <v>0</v>
      </c>
      <c r="I3" s="284" t="s">
        <v>4</v>
      </c>
      <c r="J3" s="294" t="s">
        <v>27</v>
      </c>
      <c r="K3" s="296" t="s">
        <v>23</v>
      </c>
      <c r="L3" s="293"/>
      <c r="M3" s="290" t="s">
        <v>36</v>
      </c>
      <c r="N3" s="299" t="s">
        <v>92</v>
      </c>
      <c r="O3" s="297" t="s">
        <v>89</v>
      </c>
      <c r="P3" s="298"/>
      <c r="Q3" s="292" t="s">
        <v>46</v>
      </c>
      <c r="R3" s="293"/>
    </row>
    <row r="4" spans="1:19" s="38" customFormat="1" ht="13.5" customHeight="1" thickBot="1" x14ac:dyDescent="0.25">
      <c r="A4" s="283"/>
      <c r="B4" s="289"/>
      <c r="C4" s="287"/>
      <c r="D4" s="285"/>
      <c r="E4" s="285"/>
      <c r="F4" s="285"/>
      <c r="G4" s="285"/>
      <c r="H4" s="285"/>
      <c r="I4" s="285"/>
      <c r="J4" s="295"/>
      <c r="K4" s="61" t="s">
        <v>21</v>
      </c>
      <c r="L4" s="62" t="s">
        <v>22</v>
      </c>
      <c r="M4" s="291"/>
      <c r="N4" s="300"/>
      <c r="O4" s="197" t="s">
        <v>90</v>
      </c>
      <c r="P4" s="198" t="s">
        <v>91</v>
      </c>
      <c r="Q4" s="88" t="s">
        <v>45</v>
      </c>
      <c r="R4" s="94" t="s">
        <v>75</v>
      </c>
    </row>
    <row r="5" spans="1:19" ht="24" customHeight="1" thickBot="1" x14ac:dyDescent="0.3">
      <c r="A5" s="427">
        <v>12345</v>
      </c>
      <c r="B5" s="428" t="s">
        <v>156</v>
      </c>
      <c r="C5" s="429">
        <f>IF($A5=0,"",$A5)</f>
        <v>12345</v>
      </c>
      <c r="D5" s="429" t="s">
        <v>66</v>
      </c>
      <c r="E5" s="429">
        <v>10</v>
      </c>
      <c r="F5" s="429" t="s">
        <v>69</v>
      </c>
      <c r="G5" s="429" t="s">
        <v>70</v>
      </c>
      <c r="H5" s="429" t="s">
        <v>71</v>
      </c>
      <c r="I5" s="430" t="s">
        <v>154</v>
      </c>
      <c r="J5" s="431" t="s">
        <v>67</v>
      </c>
      <c r="K5" s="432">
        <v>43952</v>
      </c>
      <c r="L5" s="433">
        <v>44105</v>
      </c>
      <c r="M5" s="434" t="s">
        <v>157</v>
      </c>
      <c r="N5" s="434" t="s">
        <v>95</v>
      </c>
      <c r="O5" s="148" t="s">
        <v>96</v>
      </c>
      <c r="P5" s="150" t="s">
        <v>97</v>
      </c>
      <c r="Q5" s="149" t="s">
        <v>72</v>
      </c>
      <c r="R5" s="150" t="s">
        <v>73</v>
      </c>
      <c r="S5" s="151" t="s">
        <v>68</v>
      </c>
    </row>
    <row r="6" spans="1:19" ht="24" customHeight="1" thickBot="1" x14ac:dyDescent="0.3">
      <c r="A6" s="34"/>
      <c r="B6" s="46"/>
      <c r="C6" s="159" t="str">
        <f t="shared" ref="C6:C55" si="0">IF($A6=0,"",$A6)</f>
        <v/>
      </c>
      <c r="D6" s="28"/>
      <c r="E6" s="28"/>
      <c r="F6" s="28"/>
      <c r="G6" s="28"/>
      <c r="H6" s="28"/>
      <c r="I6" s="66" t="s">
        <v>17</v>
      </c>
      <c r="J6" s="83" t="str">
        <f t="shared" ref="J6:J55" si="1">IF(A6=0,"","選択してください")</f>
        <v/>
      </c>
      <c r="K6" s="28"/>
      <c r="L6" s="29"/>
      <c r="M6" s="42"/>
      <c r="N6" s="426"/>
      <c r="O6" s="200" t="str">
        <f t="shared" ref="O6" si="2">IF(B6=0,"","選択してください")</f>
        <v/>
      </c>
      <c r="P6" s="201" t="str">
        <f t="shared" ref="P6" si="3">IF(B6=0,"","選択してください")</f>
        <v/>
      </c>
      <c r="Q6" s="90"/>
      <c r="R6" s="95"/>
    </row>
    <row r="7" spans="1:19" ht="24" customHeight="1" thickBot="1" x14ac:dyDescent="0.3">
      <c r="A7" s="26"/>
      <c r="B7" s="44"/>
      <c r="C7" s="156" t="str">
        <f t="shared" si="0"/>
        <v/>
      </c>
      <c r="D7" s="27"/>
      <c r="E7" s="27"/>
      <c r="F7" s="27"/>
      <c r="G7" s="27"/>
      <c r="H7" s="27"/>
      <c r="I7" s="64" t="s">
        <v>17</v>
      </c>
      <c r="J7" s="83" t="str">
        <f t="shared" si="1"/>
        <v/>
      </c>
      <c r="K7" s="28"/>
      <c r="L7" s="29"/>
      <c r="M7" s="40"/>
      <c r="N7" s="199"/>
      <c r="O7" s="200" t="str">
        <f t="shared" ref="O7:O55" si="4">IF(B7=0,"","選択してください")</f>
        <v/>
      </c>
      <c r="P7" s="201" t="str">
        <f t="shared" ref="P7:P55" si="5">IF(B7=0,"","選択してください")</f>
        <v/>
      </c>
      <c r="Q7" s="90"/>
      <c r="R7" s="95"/>
    </row>
    <row r="8" spans="1:19" ht="24" customHeight="1" thickBot="1" x14ac:dyDescent="0.3">
      <c r="A8" s="26"/>
      <c r="B8" s="44"/>
      <c r="C8" s="156" t="str">
        <f t="shared" si="0"/>
        <v/>
      </c>
      <c r="D8" s="27"/>
      <c r="E8" s="27"/>
      <c r="F8" s="27"/>
      <c r="G8" s="27"/>
      <c r="H8" s="27"/>
      <c r="I8" s="64" t="s">
        <v>17</v>
      </c>
      <c r="J8" s="83" t="str">
        <f t="shared" si="1"/>
        <v/>
      </c>
      <c r="K8" s="28"/>
      <c r="L8" s="29"/>
      <c r="M8" s="40"/>
      <c r="N8" s="199"/>
      <c r="O8" s="200" t="str">
        <f t="shared" si="4"/>
        <v/>
      </c>
      <c r="P8" s="201" t="str">
        <f t="shared" si="5"/>
        <v/>
      </c>
      <c r="Q8" s="90"/>
      <c r="R8" s="95"/>
    </row>
    <row r="9" spans="1:19" ht="24" customHeight="1" thickBot="1" x14ac:dyDescent="0.3">
      <c r="A9" s="26"/>
      <c r="B9" s="44"/>
      <c r="C9" s="156" t="str">
        <f t="shared" si="0"/>
        <v/>
      </c>
      <c r="D9" s="27"/>
      <c r="E9" s="27"/>
      <c r="F9" s="27"/>
      <c r="G9" s="27"/>
      <c r="H9" s="27"/>
      <c r="I9" s="64" t="s">
        <v>17</v>
      </c>
      <c r="J9" s="83" t="str">
        <f t="shared" si="1"/>
        <v/>
      </c>
      <c r="K9" s="28"/>
      <c r="L9" s="29"/>
      <c r="M9" s="40"/>
      <c r="N9" s="199"/>
      <c r="O9" s="200" t="str">
        <f t="shared" si="4"/>
        <v/>
      </c>
      <c r="P9" s="201" t="str">
        <f t="shared" si="5"/>
        <v/>
      </c>
      <c r="Q9" s="90"/>
      <c r="R9" s="95"/>
    </row>
    <row r="10" spans="1:19" ht="24" customHeight="1" thickBot="1" x14ac:dyDescent="0.3">
      <c r="A10" s="26"/>
      <c r="B10" s="44"/>
      <c r="C10" s="156" t="str">
        <f t="shared" si="0"/>
        <v/>
      </c>
      <c r="D10" s="27"/>
      <c r="E10" s="27"/>
      <c r="F10" s="27"/>
      <c r="G10" s="27"/>
      <c r="H10" s="27"/>
      <c r="I10" s="64" t="s">
        <v>17</v>
      </c>
      <c r="J10" s="83" t="str">
        <f t="shared" si="1"/>
        <v/>
      </c>
      <c r="K10" s="28"/>
      <c r="L10" s="29"/>
      <c r="M10" s="40"/>
      <c r="N10" s="199" t="str">
        <f t="shared" ref="N7:N55" si="6">IF(B10=0,"","選択してください")</f>
        <v/>
      </c>
      <c r="O10" s="200" t="str">
        <f t="shared" si="4"/>
        <v/>
      </c>
      <c r="P10" s="201" t="str">
        <f t="shared" si="5"/>
        <v/>
      </c>
      <c r="Q10" s="90"/>
      <c r="R10" s="95"/>
    </row>
    <row r="11" spans="1:19" ht="24" customHeight="1" thickBot="1" x14ac:dyDescent="0.3">
      <c r="A11" s="26"/>
      <c r="B11" s="44"/>
      <c r="C11" s="156" t="str">
        <f t="shared" si="0"/>
        <v/>
      </c>
      <c r="D11" s="27"/>
      <c r="E11" s="27"/>
      <c r="F11" s="27"/>
      <c r="G11" s="27"/>
      <c r="H11" s="27"/>
      <c r="I11" s="64" t="s">
        <v>17</v>
      </c>
      <c r="J11" s="83" t="str">
        <f t="shared" si="1"/>
        <v/>
      </c>
      <c r="K11" s="28"/>
      <c r="L11" s="29"/>
      <c r="M11" s="40"/>
      <c r="N11" s="199" t="str">
        <f t="shared" si="6"/>
        <v/>
      </c>
      <c r="O11" s="200" t="str">
        <f t="shared" si="4"/>
        <v/>
      </c>
      <c r="P11" s="201" t="str">
        <f t="shared" si="5"/>
        <v/>
      </c>
      <c r="Q11" s="90"/>
      <c r="R11" s="95"/>
    </row>
    <row r="12" spans="1:19" ht="24" customHeight="1" thickBot="1" x14ac:dyDescent="0.3">
      <c r="A12" s="26"/>
      <c r="B12" s="44"/>
      <c r="C12" s="156" t="str">
        <f t="shared" si="0"/>
        <v/>
      </c>
      <c r="D12" s="27"/>
      <c r="E12" s="27"/>
      <c r="F12" s="27"/>
      <c r="G12" s="27"/>
      <c r="H12" s="27"/>
      <c r="I12" s="64" t="s">
        <v>17</v>
      </c>
      <c r="J12" s="83" t="str">
        <f t="shared" si="1"/>
        <v/>
      </c>
      <c r="K12" s="28"/>
      <c r="L12" s="29"/>
      <c r="M12" s="40"/>
      <c r="N12" s="199" t="str">
        <f t="shared" si="6"/>
        <v/>
      </c>
      <c r="O12" s="200" t="str">
        <f t="shared" si="4"/>
        <v/>
      </c>
      <c r="P12" s="201" t="str">
        <f t="shared" si="5"/>
        <v/>
      </c>
      <c r="Q12" s="90"/>
      <c r="R12" s="95"/>
    </row>
    <row r="13" spans="1:19" ht="24" customHeight="1" thickBot="1" x14ac:dyDescent="0.3">
      <c r="A13" s="26"/>
      <c r="B13" s="44"/>
      <c r="C13" s="156" t="str">
        <f t="shared" si="0"/>
        <v/>
      </c>
      <c r="D13" s="27"/>
      <c r="E13" s="27"/>
      <c r="F13" s="27"/>
      <c r="G13" s="27"/>
      <c r="H13" s="27"/>
      <c r="I13" s="64" t="s">
        <v>17</v>
      </c>
      <c r="J13" s="83" t="str">
        <f t="shared" si="1"/>
        <v/>
      </c>
      <c r="K13" s="28"/>
      <c r="L13" s="29"/>
      <c r="M13" s="40"/>
      <c r="N13" s="199" t="str">
        <f t="shared" si="6"/>
        <v/>
      </c>
      <c r="O13" s="200" t="str">
        <f t="shared" si="4"/>
        <v/>
      </c>
      <c r="P13" s="201" t="str">
        <f t="shared" si="5"/>
        <v/>
      </c>
      <c r="Q13" s="90"/>
      <c r="R13" s="95"/>
    </row>
    <row r="14" spans="1:19" ht="24" customHeight="1" thickBot="1" x14ac:dyDescent="0.3">
      <c r="A14" s="26"/>
      <c r="B14" s="44"/>
      <c r="C14" s="156" t="str">
        <f t="shared" si="0"/>
        <v/>
      </c>
      <c r="D14" s="27"/>
      <c r="E14" s="27"/>
      <c r="F14" s="27"/>
      <c r="G14" s="27"/>
      <c r="H14" s="27"/>
      <c r="I14" s="64" t="s">
        <v>17</v>
      </c>
      <c r="J14" s="83" t="str">
        <f t="shared" si="1"/>
        <v/>
      </c>
      <c r="K14" s="28"/>
      <c r="L14" s="29"/>
      <c r="M14" s="40"/>
      <c r="N14" s="199" t="str">
        <f t="shared" si="6"/>
        <v/>
      </c>
      <c r="O14" s="200" t="str">
        <f t="shared" si="4"/>
        <v/>
      </c>
      <c r="P14" s="201" t="str">
        <f t="shared" si="5"/>
        <v/>
      </c>
      <c r="Q14" s="90"/>
      <c r="R14" s="95"/>
    </row>
    <row r="15" spans="1:19" ht="24" customHeight="1" thickBot="1" x14ac:dyDescent="0.3">
      <c r="A15" s="76"/>
      <c r="B15" s="77"/>
      <c r="C15" s="157" t="str">
        <f t="shared" si="0"/>
        <v/>
      </c>
      <c r="D15" s="78"/>
      <c r="E15" s="78"/>
      <c r="F15" s="78"/>
      <c r="G15" s="78"/>
      <c r="H15" s="78"/>
      <c r="I15" s="79" t="s">
        <v>17</v>
      </c>
      <c r="J15" s="84" t="str">
        <f t="shared" si="1"/>
        <v/>
      </c>
      <c r="K15" s="80"/>
      <c r="L15" s="81"/>
      <c r="M15" s="82"/>
      <c r="N15" s="202" t="str">
        <f t="shared" si="6"/>
        <v/>
      </c>
      <c r="O15" s="203" t="str">
        <f t="shared" si="4"/>
        <v/>
      </c>
      <c r="P15" s="204" t="str">
        <f t="shared" si="5"/>
        <v/>
      </c>
      <c r="Q15" s="91"/>
      <c r="R15" s="96"/>
    </row>
    <row r="16" spans="1:19" ht="24" customHeight="1" thickBot="1" x14ac:dyDescent="0.3">
      <c r="A16" s="24"/>
      <c r="B16" s="43"/>
      <c r="C16" s="156" t="str">
        <f t="shared" si="0"/>
        <v/>
      </c>
      <c r="D16" s="25"/>
      <c r="E16" s="25"/>
      <c r="F16" s="25"/>
      <c r="G16" s="25"/>
      <c r="H16" s="25"/>
      <c r="I16" s="63" t="s">
        <v>17</v>
      </c>
      <c r="J16" s="85" t="str">
        <f t="shared" si="1"/>
        <v/>
      </c>
      <c r="K16" s="25"/>
      <c r="L16" s="35"/>
      <c r="M16" s="39"/>
      <c r="N16" s="211" t="str">
        <f t="shared" si="6"/>
        <v/>
      </c>
      <c r="O16" s="206" t="str">
        <f t="shared" si="4"/>
        <v/>
      </c>
      <c r="P16" s="117" t="str">
        <f t="shared" si="5"/>
        <v/>
      </c>
      <c r="Q16" s="89"/>
      <c r="R16" s="35"/>
    </row>
    <row r="17" spans="1:18" ht="24" customHeight="1" thickBot="1" x14ac:dyDescent="0.3">
      <c r="A17" s="26"/>
      <c r="B17" s="44"/>
      <c r="C17" s="156" t="str">
        <f t="shared" si="0"/>
        <v/>
      </c>
      <c r="D17" s="27"/>
      <c r="E17" s="27"/>
      <c r="F17" s="27"/>
      <c r="G17" s="27"/>
      <c r="H17" s="27"/>
      <c r="I17" s="64" t="s">
        <v>17</v>
      </c>
      <c r="J17" s="83" t="str">
        <f t="shared" si="1"/>
        <v/>
      </c>
      <c r="K17" s="28"/>
      <c r="L17" s="29"/>
      <c r="M17" s="40"/>
      <c r="N17" s="199" t="str">
        <f t="shared" si="6"/>
        <v/>
      </c>
      <c r="O17" s="200" t="str">
        <f t="shared" si="4"/>
        <v/>
      </c>
      <c r="P17" s="201" t="str">
        <f t="shared" si="5"/>
        <v/>
      </c>
      <c r="Q17" s="90"/>
      <c r="R17" s="95"/>
    </row>
    <row r="18" spans="1:18" ht="24" customHeight="1" thickBot="1" x14ac:dyDescent="0.3">
      <c r="A18" s="26"/>
      <c r="B18" s="44"/>
      <c r="C18" s="156" t="str">
        <f t="shared" si="0"/>
        <v/>
      </c>
      <c r="D18" s="27"/>
      <c r="E18" s="27"/>
      <c r="F18" s="27"/>
      <c r="G18" s="27"/>
      <c r="H18" s="27"/>
      <c r="I18" s="64" t="s">
        <v>17</v>
      </c>
      <c r="J18" s="83" t="str">
        <f t="shared" si="1"/>
        <v/>
      </c>
      <c r="K18" s="28"/>
      <c r="L18" s="29"/>
      <c r="M18" s="40"/>
      <c r="N18" s="199" t="str">
        <f t="shared" si="6"/>
        <v/>
      </c>
      <c r="O18" s="200" t="str">
        <f t="shared" si="4"/>
        <v/>
      </c>
      <c r="P18" s="201" t="str">
        <f t="shared" si="5"/>
        <v/>
      </c>
      <c r="Q18" s="90"/>
      <c r="R18" s="95"/>
    </row>
    <row r="19" spans="1:18" ht="24" customHeight="1" thickBot="1" x14ac:dyDescent="0.3">
      <c r="A19" s="26"/>
      <c r="B19" s="44"/>
      <c r="C19" s="156" t="str">
        <f t="shared" si="0"/>
        <v/>
      </c>
      <c r="D19" s="27"/>
      <c r="E19" s="27"/>
      <c r="F19" s="27"/>
      <c r="G19" s="27"/>
      <c r="H19" s="27"/>
      <c r="I19" s="64" t="s">
        <v>17</v>
      </c>
      <c r="J19" s="83" t="str">
        <f t="shared" si="1"/>
        <v/>
      </c>
      <c r="K19" s="28"/>
      <c r="L19" s="29"/>
      <c r="M19" s="40"/>
      <c r="N19" s="199" t="str">
        <f t="shared" si="6"/>
        <v/>
      </c>
      <c r="O19" s="200" t="str">
        <f t="shared" si="4"/>
        <v/>
      </c>
      <c r="P19" s="201" t="str">
        <f t="shared" si="5"/>
        <v/>
      </c>
      <c r="Q19" s="90"/>
      <c r="R19" s="95"/>
    </row>
    <row r="20" spans="1:18" ht="24" customHeight="1" thickBot="1" x14ac:dyDescent="0.3">
      <c r="A20" s="26"/>
      <c r="B20" s="44"/>
      <c r="C20" s="156" t="str">
        <f t="shared" si="0"/>
        <v/>
      </c>
      <c r="D20" s="27"/>
      <c r="E20" s="27"/>
      <c r="F20" s="27"/>
      <c r="G20" s="27"/>
      <c r="H20" s="27"/>
      <c r="I20" s="64" t="s">
        <v>17</v>
      </c>
      <c r="J20" s="83" t="str">
        <f t="shared" si="1"/>
        <v/>
      </c>
      <c r="K20" s="28"/>
      <c r="L20" s="29"/>
      <c r="M20" s="40"/>
      <c r="N20" s="199" t="str">
        <f t="shared" si="6"/>
        <v/>
      </c>
      <c r="O20" s="200" t="str">
        <f t="shared" si="4"/>
        <v/>
      </c>
      <c r="P20" s="201" t="str">
        <f t="shared" si="5"/>
        <v/>
      </c>
      <c r="Q20" s="90"/>
      <c r="R20" s="95"/>
    </row>
    <row r="21" spans="1:18" ht="24" customHeight="1" thickBot="1" x14ac:dyDescent="0.3">
      <c r="A21" s="26"/>
      <c r="B21" s="44"/>
      <c r="C21" s="156" t="str">
        <f t="shared" si="0"/>
        <v/>
      </c>
      <c r="D21" s="27"/>
      <c r="E21" s="27"/>
      <c r="F21" s="27"/>
      <c r="G21" s="27"/>
      <c r="H21" s="27"/>
      <c r="I21" s="64" t="s">
        <v>17</v>
      </c>
      <c r="J21" s="83" t="str">
        <f t="shared" si="1"/>
        <v/>
      </c>
      <c r="K21" s="28"/>
      <c r="L21" s="29"/>
      <c r="M21" s="40"/>
      <c r="N21" s="199" t="str">
        <f t="shared" si="6"/>
        <v/>
      </c>
      <c r="O21" s="200" t="str">
        <f t="shared" si="4"/>
        <v/>
      </c>
      <c r="P21" s="201" t="str">
        <f t="shared" si="5"/>
        <v/>
      </c>
      <c r="Q21" s="90"/>
      <c r="R21" s="95"/>
    </row>
    <row r="22" spans="1:18" ht="24" customHeight="1" thickBot="1" x14ac:dyDescent="0.3">
      <c r="A22" s="26"/>
      <c r="B22" s="44"/>
      <c r="C22" s="156" t="str">
        <f t="shared" si="0"/>
        <v/>
      </c>
      <c r="D22" s="27"/>
      <c r="E22" s="27"/>
      <c r="F22" s="27"/>
      <c r="G22" s="27"/>
      <c r="H22" s="27"/>
      <c r="I22" s="64" t="s">
        <v>17</v>
      </c>
      <c r="J22" s="83" t="str">
        <f t="shared" si="1"/>
        <v/>
      </c>
      <c r="K22" s="28"/>
      <c r="L22" s="29"/>
      <c r="M22" s="40"/>
      <c r="N22" s="199" t="str">
        <f t="shared" si="6"/>
        <v/>
      </c>
      <c r="O22" s="200" t="str">
        <f t="shared" si="4"/>
        <v/>
      </c>
      <c r="P22" s="201" t="str">
        <f t="shared" si="5"/>
        <v/>
      </c>
      <c r="Q22" s="90"/>
      <c r="R22" s="95"/>
    </row>
    <row r="23" spans="1:18" ht="24" customHeight="1" thickBot="1" x14ac:dyDescent="0.3">
      <c r="A23" s="26"/>
      <c r="B23" s="44"/>
      <c r="C23" s="156" t="str">
        <f t="shared" si="0"/>
        <v/>
      </c>
      <c r="D23" s="27"/>
      <c r="E23" s="27"/>
      <c r="F23" s="27"/>
      <c r="G23" s="27"/>
      <c r="H23" s="27"/>
      <c r="I23" s="64" t="s">
        <v>17</v>
      </c>
      <c r="J23" s="83" t="str">
        <f t="shared" si="1"/>
        <v/>
      </c>
      <c r="K23" s="28"/>
      <c r="L23" s="29"/>
      <c r="M23" s="40"/>
      <c r="N23" s="199" t="str">
        <f t="shared" si="6"/>
        <v/>
      </c>
      <c r="O23" s="200" t="str">
        <f t="shared" si="4"/>
        <v/>
      </c>
      <c r="P23" s="201" t="str">
        <f t="shared" si="5"/>
        <v/>
      </c>
      <c r="Q23" s="90"/>
      <c r="R23" s="95"/>
    </row>
    <row r="24" spans="1:18" ht="24" customHeight="1" thickBot="1" x14ac:dyDescent="0.3">
      <c r="A24" s="26"/>
      <c r="B24" s="44"/>
      <c r="C24" s="156" t="str">
        <f t="shared" si="0"/>
        <v/>
      </c>
      <c r="D24" s="27"/>
      <c r="E24" s="27"/>
      <c r="F24" s="27"/>
      <c r="G24" s="27"/>
      <c r="H24" s="27"/>
      <c r="I24" s="64" t="s">
        <v>17</v>
      </c>
      <c r="J24" s="83" t="str">
        <f t="shared" si="1"/>
        <v/>
      </c>
      <c r="K24" s="28"/>
      <c r="L24" s="29"/>
      <c r="M24" s="40"/>
      <c r="N24" s="199" t="str">
        <f t="shared" si="6"/>
        <v/>
      </c>
      <c r="O24" s="200" t="str">
        <f t="shared" si="4"/>
        <v/>
      </c>
      <c r="P24" s="201" t="str">
        <f t="shared" si="5"/>
        <v/>
      </c>
      <c r="Q24" s="90"/>
      <c r="R24" s="95"/>
    </row>
    <row r="25" spans="1:18" ht="24" customHeight="1" thickBot="1" x14ac:dyDescent="0.3">
      <c r="A25" s="30"/>
      <c r="B25" s="45"/>
      <c r="C25" s="158" t="str">
        <f t="shared" si="0"/>
        <v/>
      </c>
      <c r="D25" s="31"/>
      <c r="E25" s="31"/>
      <c r="F25" s="31"/>
      <c r="G25" s="31"/>
      <c r="H25" s="31"/>
      <c r="I25" s="65" t="s">
        <v>17</v>
      </c>
      <c r="J25" s="86" t="str">
        <f t="shared" si="1"/>
        <v/>
      </c>
      <c r="K25" s="32"/>
      <c r="L25" s="33"/>
      <c r="M25" s="41"/>
      <c r="N25" s="202" t="str">
        <f t="shared" si="6"/>
        <v/>
      </c>
      <c r="O25" s="209" t="str">
        <f t="shared" si="4"/>
        <v/>
      </c>
      <c r="P25" s="210" t="str">
        <f t="shared" si="5"/>
        <v/>
      </c>
      <c r="Q25" s="92"/>
      <c r="R25" s="97"/>
    </row>
    <row r="26" spans="1:18" ht="24" customHeight="1" thickBot="1" x14ac:dyDescent="0.3">
      <c r="A26" s="24"/>
      <c r="B26" s="43"/>
      <c r="C26" s="156" t="str">
        <f t="shared" si="0"/>
        <v/>
      </c>
      <c r="D26" s="25"/>
      <c r="E26" s="25"/>
      <c r="F26" s="25"/>
      <c r="G26" s="25"/>
      <c r="H26" s="25"/>
      <c r="I26" s="63" t="s">
        <v>17</v>
      </c>
      <c r="J26" s="85" t="str">
        <f t="shared" ref="J26:J35" si="7">IF(A26=0,"","選択してください")</f>
        <v/>
      </c>
      <c r="K26" s="25"/>
      <c r="L26" s="35"/>
      <c r="M26" s="39"/>
      <c r="N26" s="211" t="str">
        <f t="shared" si="6"/>
        <v/>
      </c>
      <c r="O26" s="212" t="str">
        <f t="shared" si="4"/>
        <v/>
      </c>
      <c r="P26" s="119" t="str">
        <f t="shared" si="5"/>
        <v/>
      </c>
      <c r="Q26" s="89"/>
      <c r="R26" s="35"/>
    </row>
    <row r="27" spans="1:18" ht="24" customHeight="1" thickBot="1" x14ac:dyDescent="0.3">
      <c r="A27" s="26"/>
      <c r="B27" s="44"/>
      <c r="C27" s="156" t="str">
        <f t="shared" si="0"/>
        <v/>
      </c>
      <c r="D27" s="27"/>
      <c r="E27" s="27"/>
      <c r="F27" s="27"/>
      <c r="G27" s="27"/>
      <c r="H27" s="27"/>
      <c r="I27" s="64" t="s">
        <v>17</v>
      </c>
      <c r="J27" s="83" t="str">
        <f t="shared" si="7"/>
        <v/>
      </c>
      <c r="K27" s="28"/>
      <c r="L27" s="29"/>
      <c r="M27" s="40"/>
      <c r="N27" s="199" t="str">
        <f t="shared" si="6"/>
        <v/>
      </c>
      <c r="O27" s="200" t="str">
        <f t="shared" si="4"/>
        <v/>
      </c>
      <c r="P27" s="201" t="str">
        <f t="shared" si="5"/>
        <v/>
      </c>
      <c r="Q27" s="90"/>
      <c r="R27" s="95"/>
    </row>
    <row r="28" spans="1:18" ht="24" customHeight="1" thickBot="1" x14ac:dyDescent="0.3">
      <c r="A28" s="26"/>
      <c r="B28" s="44"/>
      <c r="C28" s="156" t="str">
        <f t="shared" si="0"/>
        <v/>
      </c>
      <c r="D28" s="27"/>
      <c r="E28" s="27"/>
      <c r="F28" s="27"/>
      <c r="G28" s="27"/>
      <c r="H28" s="27"/>
      <c r="I28" s="64" t="s">
        <v>17</v>
      </c>
      <c r="J28" s="83" t="str">
        <f t="shared" si="7"/>
        <v/>
      </c>
      <c r="K28" s="28"/>
      <c r="L28" s="29"/>
      <c r="M28" s="40"/>
      <c r="N28" s="199" t="str">
        <f t="shared" si="6"/>
        <v/>
      </c>
      <c r="O28" s="200" t="str">
        <f t="shared" si="4"/>
        <v/>
      </c>
      <c r="P28" s="201" t="str">
        <f t="shared" si="5"/>
        <v/>
      </c>
      <c r="Q28" s="90"/>
      <c r="R28" s="95"/>
    </row>
    <row r="29" spans="1:18" ht="24" customHeight="1" thickBot="1" x14ac:dyDescent="0.3">
      <c r="A29" s="26"/>
      <c r="B29" s="44"/>
      <c r="C29" s="156" t="str">
        <f t="shared" si="0"/>
        <v/>
      </c>
      <c r="D29" s="27"/>
      <c r="E29" s="27"/>
      <c r="F29" s="27"/>
      <c r="G29" s="27"/>
      <c r="H29" s="27"/>
      <c r="I29" s="64" t="s">
        <v>17</v>
      </c>
      <c r="J29" s="83" t="str">
        <f t="shared" si="7"/>
        <v/>
      </c>
      <c r="K29" s="28"/>
      <c r="L29" s="29"/>
      <c r="M29" s="40"/>
      <c r="N29" s="199" t="str">
        <f t="shared" si="6"/>
        <v/>
      </c>
      <c r="O29" s="200" t="str">
        <f t="shared" si="4"/>
        <v/>
      </c>
      <c r="P29" s="201" t="str">
        <f t="shared" si="5"/>
        <v/>
      </c>
      <c r="Q29" s="90"/>
      <c r="R29" s="95"/>
    </row>
    <row r="30" spans="1:18" ht="24" customHeight="1" thickBot="1" x14ac:dyDescent="0.3">
      <c r="A30" s="26"/>
      <c r="B30" s="44"/>
      <c r="C30" s="156" t="str">
        <f t="shared" si="0"/>
        <v/>
      </c>
      <c r="D30" s="27"/>
      <c r="E30" s="27"/>
      <c r="F30" s="27"/>
      <c r="G30" s="27"/>
      <c r="H30" s="27"/>
      <c r="I30" s="64" t="s">
        <v>17</v>
      </c>
      <c r="J30" s="83" t="str">
        <f t="shared" si="7"/>
        <v/>
      </c>
      <c r="K30" s="28"/>
      <c r="L30" s="29"/>
      <c r="M30" s="40"/>
      <c r="N30" s="199" t="str">
        <f t="shared" si="6"/>
        <v/>
      </c>
      <c r="O30" s="200" t="str">
        <f t="shared" si="4"/>
        <v/>
      </c>
      <c r="P30" s="201" t="str">
        <f t="shared" si="5"/>
        <v/>
      </c>
      <c r="Q30" s="90"/>
      <c r="R30" s="95"/>
    </row>
    <row r="31" spans="1:18" ht="24" customHeight="1" thickBot="1" x14ac:dyDescent="0.3">
      <c r="A31" s="26"/>
      <c r="B31" s="44"/>
      <c r="C31" s="156" t="str">
        <f t="shared" si="0"/>
        <v/>
      </c>
      <c r="D31" s="27"/>
      <c r="E31" s="27"/>
      <c r="F31" s="27"/>
      <c r="G31" s="27"/>
      <c r="H31" s="27"/>
      <c r="I31" s="64" t="s">
        <v>17</v>
      </c>
      <c r="J31" s="83" t="str">
        <f t="shared" si="7"/>
        <v/>
      </c>
      <c r="K31" s="28"/>
      <c r="L31" s="29"/>
      <c r="M31" s="40"/>
      <c r="N31" s="199" t="str">
        <f t="shared" si="6"/>
        <v/>
      </c>
      <c r="O31" s="200" t="str">
        <f t="shared" si="4"/>
        <v/>
      </c>
      <c r="P31" s="201" t="str">
        <f t="shared" si="5"/>
        <v/>
      </c>
      <c r="Q31" s="90"/>
      <c r="R31" s="95"/>
    </row>
    <row r="32" spans="1:18" ht="24" customHeight="1" thickBot="1" x14ac:dyDescent="0.3">
      <c r="A32" s="26"/>
      <c r="B32" s="44"/>
      <c r="C32" s="156" t="str">
        <f t="shared" si="0"/>
        <v/>
      </c>
      <c r="D32" s="27"/>
      <c r="E32" s="27"/>
      <c r="F32" s="27"/>
      <c r="G32" s="27"/>
      <c r="H32" s="27"/>
      <c r="I32" s="64" t="s">
        <v>17</v>
      </c>
      <c r="J32" s="83" t="str">
        <f t="shared" si="7"/>
        <v/>
      </c>
      <c r="K32" s="28"/>
      <c r="L32" s="29"/>
      <c r="M32" s="40"/>
      <c r="N32" s="199" t="str">
        <f t="shared" si="6"/>
        <v/>
      </c>
      <c r="O32" s="200" t="str">
        <f t="shared" si="4"/>
        <v/>
      </c>
      <c r="P32" s="201" t="str">
        <f t="shared" si="5"/>
        <v/>
      </c>
      <c r="Q32" s="90"/>
      <c r="R32" s="95"/>
    </row>
    <row r="33" spans="1:18" ht="24" customHeight="1" thickBot="1" x14ac:dyDescent="0.3">
      <c r="A33" s="26"/>
      <c r="B33" s="44"/>
      <c r="C33" s="156" t="str">
        <f t="shared" si="0"/>
        <v/>
      </c>
      <c r="D33" s="27"/>
      <c r="E33" s="27"/>
      <c r="F33" s="27"/>
      <c r="G33" s="27"/>
      <c r="H33" s="27"/>
      <c r="I33" s="64" t="s">
        <v>17</v>
      </c>
      <c r="J33" s="83" t="str">
        <f t="shared" si="7"/>
        <v/>
      </c>
      <c r="K33" s="28"/>
      <c r="L33" s="29"/>
      <c r="M33" s="40"/>
      <c r="N33" s="199" t="str">
        <f t="shared" si="6"/>
        <v/>
      </c>
      <c r="O33" s="200" t="str">
        <f t="shared" si="4"/>
        <v/>
      </c>
      <c r="P33" s="201" t="str">
        <f t="shared" si="5"/>
        <v/>
      </c>
      <c r="Q33" s="90"/>
      <c r="R33" s="95"/>
    </row>
    <row r="34" spans="1:18" ht="24" customHeight="1" thickBot="1" x14ac:dyDescent="0.3">
      <c r="A34" s="26"/>
      <c r="B34" s="44"/>
      <c r="C34" s="156" t="str">
        <f t="shared" si="0"/>
        <v/>
      </c>
      <c r="D34" s="27"/>
      <c r="E34" s="27"/>
      <c r="F34" s="27"/>
      <c r="G34" s="27"/>
      <c r="H34" s="27"/>
      <c r="I34" s="64" t="s">
        <v>17</v>
      </c>
      <c r="J34" s="83" t="str">
        <f t="shared" si="7"/>
        <v/>
      </c>
      <c r="K34" s="28"/>
      <c r="L34" s="29"/>
      <c r="M34" s="40"/>
      <c r="N34" s="199" t="str">
        <f t="shared" si="6"/>
        <v/>
      </c>
      <c r="O34" s="200" t="str">
        <f t="shared" si="4"/>
        <v/>
      </c>
      <c r="P34" s="201" t="str">
        <f t="shared" si="5"/>
        <v/>
      </c>
      <c r="Q34" s="90"/>
      <c r="R34" s="95"/>
    </row>
    <row r="35" spans="1:18" ht="24" customHeight="1" thickBot="1" x14ac:dyDescent="0.3">
      <c r="A35" s="30"/>
      <c r="B35" s="45"/>
      <c r="C35" s="158" t="str">
        <f t="shared" si="0"/>
        <v/>
      </c>
      <c r="D35" s="31"/>
      <c r="E35" s="31"/>
      <c r="F35" s="31"/>
      <c r="G35" s="31"/>
      <c r="H35" s="31"/>
      <c r="I35" s="65" t="s">
        <v>17</v>
      </c>
      <c r="J35" s="86" t="str">
        <f t="shared" si="7"/>
        <v/>
      </c>
      <c r="K35" s="32"/>
      <c r="L35" s="33"/>
      <c r="M35" s="41"/>
      <c r="N35" s="202" t="str">
        <f t="shared" si="6"/>
        <v/>
      </c>
      <c r="O35" s="203" t="str">
        <f t="shared" si="4"/>
        <v/>
      </c>
      <c r="P35" s="204" t="str">
        <f t="shared" si="5"/>
        <v/>
      </c>
      <c r="Q35" s="92"/>
      <c r="R35" s="97"/>
    </row>
    <row r="36" spans="1:18" ht="24" customHeight="1" thickBot="1" x14ac:dyDescent="0.3">
      <c r="A36" s="34"/>
      <c r="B36" s="46"/>
      <c r="C36" s="159" t="str">
        <f t="shared" si="0"/>
        <v/>
      </c>
      <c r="D36" s="28"/>
      <c r="E36" s="28"/>
      <c r="F36" s="28"/>
      <c r="G36" s="28"/>
      <c r="H36" s="28"/>
      <c r="I36" s="66" t="s">
        <v>17</v>
      </c>
      <c r="J36" s="87" t="str">
        <f t="shared" si="1"/>
        <v/>
      </c>
      <c r="K36" s="28"/>
      <c r="L36" s="29"/>
      <c r="M36" s="42"/>
      <c r="N36" s="205" t="str">
        <f t="shared" si="6"/>
        <v/>
      </c>
      <c r="O36" s="206" t="str">
        <f t="shared" si="4"/>
        <v/>
      </c>
      <c r="P36" s="117" t="str">
        <f t="shared" si="5"/>
        <v/>
      </c>
      <c r="Q36" s="93"/>
      <c r="R36" s="29"/>
    </row>
    <row r="37" spans="1:18" ht="24" customHeight="1" thickBot="1" x14ac:dyDescent="0.3">
      <c r="A37" s="26"/>
      <c r="B37" s="44"/>
      <c r="C37" s="156" t="str">
        <f t="shared" si="0"/>
        <v/>
      </c>
      <c r="D37" s="27"/>
      <c r="E37" s="27"/>
      <c r="F37" s="27"/>
      <c r="G37" s="27"/>
      <c r="H37" s="27"/>
      <c r="I37" s="64" t="s">
        <v>17</v>
      </c>
      <c r="J37" s="83" t="str">
        <f t="shared" si="1"/>
        <v/>
      </c>
      <c r="K37" s="28"/>
      <c r="L37" s="29"/>
      <c r="M37" s="40"/>
      <c r="N37" s="207" t="str">
        <f t="shared" si="6"/>
        <v/>
      </c>
      <c r="O37" s="200" t="str">
        <f t="shared" si="4"/>
        <v/>
      </c>
      <c r="P37" s="201" t="str">
        <f t="shared" si="5"/>
        <v/>
      </c>
      <c r="Q37" s="90"/>
      <c r="R37" s="95"/>
    </row>
    <row r="38" spans="1:18" ht="24" customHeight="1" thickBot="1" x14ac:dyDescent="0.3">
      <c r="A38" s="26"/>
      <c r="B38" s="44"/>
      <c r="C38" s="156" t="str">
        <f t="shared" si="0"/>
        <v/>
      </c>
      <c r="D38" s="27"/>
      <c r="E38" s="27"/>
      <c r="F38" s="27"/>
      <c r="G38" s="27"/>
      <c r="H38" s="27"/>
      <c r="I38" s="64" t="s">
        <v>17</v>
      </c>
      <c r="J38" s="83" t="str">
        <f t="shared" si="1"/>
        <v/>
      </c>
      <c r="K38" s="28"/>
      <c r="L38" s="29"/>
      <c r="M38" s="40"/>
      <c r="N38" s="207" t="str">
        <f t="shared" si="6"/>
        <v/>
      </c>
      <c r="O38" s="200" t="str">
        <f t="shared" si="4"/>
        <v/>
      </c>
      <c r="P38" s="201" t="str">
        <f t="shared" si="5"/>
        <v/>
      </c>
      <c r="Q38" s="90"/>
      <c r="R38" s="95"/>
    </row>
    <row r="39" spans="1:18" ht="24" customHeight="1" thickBot="1" x14ac:dyDescent="0.3">
      <c r="A39" s="26"/>
      <c r="B39" s="44"/>
      <c r="C39" s="156" t="str">
        <f t="shared" si="0"/>
        <v/>
      </c>
      <c r="D39" s="27"/>
      <c r="E39" s="27"/>
      <c r="F39" s="27"/>
      <c r="G39" s="27"/>
      <c r="H39" s="27"/>
      <c r="I39" s="64" t="s">
        <v>17</v>
      </c>
      <c r="J39" s="83" t="str">
        <f t="shared" si="1"/>
        <v/>
      </c>
      <c r="K39" s="28"/>
      <c r="L39" s="29"/>
      <c r="M39" s="40"/>
      <c r="N39" s="207" t="str">
        <f t="shared" si="6"/>
        <v/>
      </c>
      <c r="O39" s="200" t="str">
        <f t="shared" si="4"/>
        <v/>
      </c>
      <c r="P39" s="201" t="str">
        <f t="shared" si="5"/>
        <v/>
      </c>
      <c r="Q39" s="90"/>
      <c r="R39" s="95"/>
    </row>
    <row r="40" spans="1:18" ht="24" customHeight="1" thickBot="1" x14ac:dyDescent="0.3">
      <c r="A40" s="26"/>
      <c r="B40" s="44"/>
      <c r="C40" s="156" t="str">
        <f t="shared" si="0"/>
        <v/>
      </c>
      <c r="D40" s="27"/>
      <c r="E40" s="27"/>
      <c r="F40" s="27"/>
      <c r="G40" s="27"/>
      <c r="H40" s="27"/>
      <c r="I40" s="64" t="s">
        <v>17</v>
      </c>
      <c r="J40" s="83" t="str">
        <f t="shared" si="1"/>
        <v/>
      </c>
      <c r="K40" s="28"/>
      <c r="L40" s="29"/>
      <c r="M40" s="40"/>
      <c r="N40" s="207" t="str">
        <f t="shared" si="6"/>
        <v/>
      </c>
      <c r="O40" s="200" t="str">
        <f t="shared" si="4"/>
        <v/>
      </c>
      <c r="P40" s="201" t="str">
        <f t="shared" si="5"/>
        <v/>
      </c>
      <c r="Q40" s="90"/>
      <c r="R40" s="95"/>
    </row>
    <row r="41" spans="1:18" ht="24" customHeight="1" thickBot="1" x14ac:dyDescent="0.3">
      <c r="A41" s="26"/>
      <c r="B41" s="44"/>
      <c r="C41" s="156" t="str">
        <f t="shared" si="0"/>
        <v/>
      </c>
      <c r="D41" s="27"/>
      <c r="E41" s="27"/>
      <c r="F41" s="27"/>
      <c r="G41" s="27"/>
      <c r="H41" s="27"/>
      <c r="I41" s="64" t="s">
        <v>17</v>
      </c>
      <c r="J41" s="83" t="str">
        <f t="shared" si="1"/>
        <v/>
      </c>
      <c r="K41" s="28"/>
      <c r="L41" s="29"/>
      <c r="M41" s="40"/>
      <c r="N41" s="207" t="str">
        <f t="shared" si="6"/>
        <v/>
      </c>
      <c r="O41" s="200" t="str">
        <f t="shared" si="4"/>
        <v/>
      </c>
      <c r="P41" s="201" t="str">
        <f t="shared" si="5"/>
        <v/>
      </c>
      <c r="Q41" s="90"/>
      <c r="R41" s="95"/>
    </row>
    <row r="42" spans="1:18" ht="24" customHeight="1" thickBot="1" x14ac:dyDescent="0.3">
      <c r="A42" s="26"/>
      <c r="B42" s="44"/>
      <c r="C42" s="156" t="str">
        <f t="shared" si="0"/>
        <v/>
      </c>
      <c r="D42" s="27"/>
      <c r="E42" s="27"/>
      <c r="F42" s="27"/>
      <c r="G42" s="27"/>
      <c r="H42" s="27"/>
      <c r="I42" s="64" t="s">
        <v>17</v>
      </c>
      <c r="J42" s="83" t="str">
        <f t="shared" si="1"/>
        <v/>
      </c>
      <c r="K42" s="28"/>
      <c r="L42" s="29"/>
      <c r="M42" s="40"/>
      <c r="N42" s="207" t="str">
        <f t="shared" si="6"/>
        <v/>
      </c>
      <c r="O42" s="200" t="str">
        <f t="shared" si="4"/>
        <v/>
      </c>
      <c r="P42" s="201" t="str">
        <f t="shared" si="5"/>
        <v/>
      </c>
      <c r="Q42" s="90"/>
      <c r="R42" s="95"/>
    </row>
    <row r="43" spans="1:18" ht="24" customHeight="1" thickBot="1" x14ac:dyDescent="0.3">
      <c r="A43" s="26"/>
      <c r="B43" s="44"/>
      <c r="C43" s="156" t="str">
        <f t="shared" si="0"/>
        <v/>
      </c>
      <c r="D43" s="27"/>
      <c r="E43" s="27"/>
      <c r="F43" s="27"/>
      <c r="G43" s="27"/>
      <c r="H43" s="27"/>
      <c r="I43" s="64" t="s">
        <v>17</v>
      </c>
      <c r="J43" s="83" t="str">
        <f t="shared" si="1"/>
        <v/>
      </c>
      <c r="K43" s="28"/>
      <c r="L43" s="29"/>
      <c r="M43" s="40"/>
      <c r="N43" s="207" t="str">
        <f t="shared" si="6"/>
        <v/>
      </c>
      <c r="O43" s="200" t="str">
        <f t="shared" si="4"/>
        <v/>
      </c>
      <c r="P43" s="201" t="str">
        <f t="shared" si="5"/>
        <v/>
      </c>
      <c r="Q43" s="90"/>
      <c r="R43" s="95"/>
    </row>
    <row r="44" spans="1:18" ht="24" customHeight="1" thickBot="1" x14ac:dyDescent="0.3">
      <c r="A44" s="26"/>
      <c r="B44" s="44"/>
      <c r="C44" s="156" t="str">
        <f t="shared" si="0"/>
        <v/>
      </c>
      <c r="D44" s="27"/>
      <c r="E44" s="27"/>
      <c r="F44" s="27"/>
      <c r="G44" s="27"/>
      <c r="H44" s="27"/>
      <c r="I44" s="64" t="s">
        <v>17</v>
      </c>
      <c r="J44" s="83" t="str">
        <f t="shared" si="1"/>
        <v/>
      </c>
      <c r="K44" s="28"/>
      <c r="L44" s="29"/>
      <c r="M44" s="40"/>
      <c r="N44" s="207" t="str">
        <f t="shared" si="6"/>
        <v/>
      </c>
      <c r="O44" s="200" t="str">
        <f t="shared" si="4"/>
        <v/>
      </c>
      <c r="P44" s="201" t="str">
        <f t="shared" si="5"/>
        <v/>
      </c>
      <c r="Q44" s="90"/>
      <c r="R44" s="95"/>
    </row>
    <row r="45" spans="1:18" ht="24" customHeight="1" thickBot="1" x14ac:dyDescent="0.3">
      <c r="A45" s="76"/>
      <c r="B45" s="77"/>
      <c r="C45" s="157" t="str">
        <f t="shared" si="0"/>
        <v/>
      </c>
      <c r="D45" s="78"/>
      <c r="E45" s="78"/>
      <c r="F45" s="78"/>
      <c r="G45" s="78"/>
      <c r="H45" s="78"/>
      <c r="I45" s="79" t="s">
        <v>17</v>
      </c>
      <c r="J45" s="84" t="str">
        <f t="shared" si="1"/>
        <v/>
      </c>
      <c r="K45" s="80"/>
      <c r="L45" s="81"/>
      <c r="M45" s="82"/>
      <c r="N45" s="208" t="str">
        <f t="shared" si="6"/>
        <v/>
      </c>
      <c r="O45" s="209" t="str">
        <f t="shared" si="4"/>
        <v/>
      </c>
      <c r="P45" s="210" t="str">
        <f t="shared" si="5"/>
        <v/>
      </c>
      <c r="Q45" s="91"/>
      <c r="R45" s="96"/>
    </row>
    <row r="46" spans="1:18" ht="24" customHeight="1" thickBot="1" x14ac:dyDescent="0.3">
      <c r="A46" s="24"/>
      <c r="B46" s="43"/>
      <c r="C46" s="156" t="str">
        <f t="shared" si="0"/>
        <v/>
      </c>
      <c r="D46" s="25"/>
      <c r="E46" s="25"/>
      <c r="F46" s="25"/>
      <c r="G46" s="25"/>
      <c r="H46" s="25"/>
      <c r="I46" s="63" t="s">
        <v>17</v>
      </c>
      <c r="J46" s="85" t="str">
        <f t="shared" si="1"/>
        <v/>
      </c>
      <c r="K46" s="25"/>
      <c r="L46" s="35"/>
      <c r="M46" s="39"/>
      <c r="N46" s="211" t="str">
        <f t="shared" si="6"/>
        <v/>
      </c>
      <c r="O46" s="212" t="str">
        <f t="shared" si="4"/>
        <v/>
      </c>
      <c r="P46" s="119" t="str">
        <f t="shared" si="5"/>
        <v/>
      </c>
      <c r="Q46" s="89"/>
      <c r="R46" s="35"/>
    </row>
    <row r="47" spans="1:18" ht="24" customHeight="1" thickBot="1" x14ac:dyDescent="0.3">
      <c r="A47" s="26"/>
      <c r="B47" s="44"/>
      <c r="C47" s="156" t="str">
        <f t="shared" si="0"/>
        <v/>
      </c>
      <c r="D47" s="27"/>
      <c r="E47" s="27"/>
      <c r="F47" s="27"/>
      <c r="G47" s="27"/>
      <c r="H47" s="27"/>
      <c r="I47" s="64" t="s">
        <v>17</v>
      </c>
      <c r="J47" s="83" t="str">
        <f t="shared" si="1"/>
        <v/>
      </c>
      <c r="K47" s="28"/>
      <c r="L47" s="29"/>
      <c r="M47" s="40"/>
      <c r="N47" s="199" t="str">
        <f t="shared" si="6"/>
        <v/>
      </c>
      <c r="O47" s="200" t="str">
        <f t="shared" si="4"/>
        <v/>
      </c>
      <c r="P47" s="201" t="str">
        <f t="shared" si="5"/>
        <v/>
      </c>
      <c r="Q47" s="90"/>
      <c r="R47" s="95"/>
    </row>
    <row r="48" spans="1:18" ht="24" customHeight="1" thickBot="1" x14ac:dyDescent="0.3">
      <c r="A48" s="26"/>
      <c r="B48" s="44"/>
      <c r="C48" s="156" t="str">
        <f t="shared" si="0"/>
        <v/>
      </c>
      <c r="D48" s="27"/>
      <c r="E48" s="27"/>
      <c r="F48" s="27"/>
      <c r="G48" s="27"/>
      <c r="H48" s="27"/>
      <c r="I48" s="64" t="s">
        <v>17</v>
      </c>
      <c r="J48" s="83" t="str">
        <f t="shared" si="1"/>
        <v/>
      </c>
      <c r="K48" s="28"/>
      <c r="L48" s="29"/>
      <c r="M48" s="40"/>
      <c r="N48" s="199" t="str">
        <f t="shared" si="6"/>
        <v/>
      </c>
      <c r="O48" s="200" t="str">
        <f t="shared" si="4"/>
        <v/>
      </c>
      <c r="P48" s="201" t="str">
        <f t="shared" si="5"/>
        <v/>
      </c>
      <c r="Q48" s="90"/>
      <c r="R48" s="95"/>
    </row>
    <row r="49" spans="1:18" ht="24" customHeight="1" thickBot="1" x14ac:dyDescent="0.3">
      <c r="A49" s="26"/>
      <c r="B49" s="44"/>
      <c r="C49" s="156" t="str">
        <f t="shared" si="0"/>
        <v/>
      </c>
      <c r="D49" s="27"/>
      <c r="E49" s="27"/>
      <c r="F49" s="27"/>
      <c r="G49" s="27"/>
      <c r="H49" s="27"/>
      <c r="I49" s="64" t="s">
        <v>17</v>
      </c>
      <c r="J49" s="83" t="str">
        <f t="shared" si="1"/>
        <v/>
      </c>
      <c r="K49" s="28"/>
      <c r="L49" s="29"/>
      <c r="M49" s="40"/>
      <c r="N49" s="199" t="str">
        <f t="shared" si="6"/>
        <v/>
      </c>
      <c r="O49" s="200" t="str">
        <f t="shared" si="4"/>
        <v/>
      </c>
      <c r="P49" s="201" t="str">
        <f t="shared" si="5"/>
        <v/>
      </c>
      <c r="Q49" s="90"/>
      <c r="R49" s="95"/>
    </row>
    <row r="50" spans="1:18" ht="24" customHeight="1" thickBot="1" x14ac:dyDescent="0.3">
      <c r="A50" s="26"/>
      <c r="B50" s="44"/>
      <c r="C50" s="156" t="str">
        <f t="shared" si="0"/>
        <v/>
      </c>
      <c r="D50" s="27"/>
      <c r="E50" s="27"/>
      <c r="F50" s="27"/>
      <c r="G50" s="27"/>
      <c r="H50" s="27"/>
      <c r="I50" s="64" t="s">
        <v>17</v>
      </c>
      <c r="J50" s="83" t="str">
        <f t="shared" si="1"/>
        <v/>
      </c>
      <c r="K50" s="28"/>
      <c r="L50" s="29"/>
      <c r="M50" s="40"/>
      <c r="N50" s="199" t="str">
        <f t="shared" si="6"/>
        <v/>
      </c>
      <c r="O50" s="200" t="str">
        <f t="shared" si="4"/>
        <v/>
      </c>
      <c r="P50" s="201" t="str">
        <f t="shared" si="5"/>
        <v/>
      </c>
      <c r="Q50" s="90"/>
      <c r="R50" s="95"/>
    </row>
    <row r="51" spans="1:18" ht="24" customHeight="1" thickBot="1" x14ac:dyDescent="0.3">
      <c r="A51" s="26"/>
      <c r="B51" s="44"/>
      <c r="C51" s="156" t="str">
        <f t="shared" si="0"/>
        <v/>
      </c>
      <c r="D51" s="27"/>
      <c r="E51" s="27"/>
      <c r="F51" s="27"/>
      <c r="G51" s="27"/>
      <c r="H51" s="27"/>
      <c r="I51" s="64" t="s">
        <v>17</v>
      </c>
      <c r="J51" s="83" t="str">
        <f t="shared" si="1"/>
        <v/>
      </c>
      <c r="K51" s="28"/>
      <c r="L51" s="29"/>
      <c r="M51" s="40"/>
      <c r="N51" s="199" t="str">
        <f t="shared" si="6"/>
        <v/>
      </c>
      <c r="O51" s="200" t="str">
        <f t="shared" si="4"/>
        <v/>
      </c>
      <c r="P51" s="201" t="str">
        <f t="shared" si="5"/>
        <v/>
      </c>
      <c r="Q51" s="90"/>
      <c r="R51" s="95"/>
    </row>
    <row r="52" spans="1:18" ht="24" customHeight="1" thickBot="1" x14ac:dyDescent="0.3">
      <c r="A52" s="26"/>
      <c r="B52" s="44"/>
      <c r="C52" s="156" t="str">
        <f t="shared" si="0"/>
        <v/>
      </c>
      <c r="D52" s="27"/>
      <c r="E52" s="27"/>
      <c r="F52" s="27"/>
      <c r="G52" s="27"/>
      <c r="H52" s="27"/>
      <c r="I52" s="64" t="s">
        <v>17</v>
      </c>
      <c r="J52" s="83" t="str">
        <f t="shared" si="1"/>
        <v/>
      </c>
      <c r="K52" s="28"/>
      <c r="L52" s="29"/>
      <c r="M52" s="40"/>
      <c r="N52" s="199" t="str">
        <f t="shared" si="6"/>
        <v/>
      </c>
      <c r="O52" s="200" t="str">
        <f t="shared" si="4"/>
        <v/>
      </c>
      <c r="P52" s="201" t="str">
        <f t="shared" si="5"/>
        <v/>
      </c>
      <c r="Q52" s="90"/>
      <c r="R52" s="95"/>
    </row>
    <row r="53" spans="1:18" ht="24" customHeight="1" thickBot="1" x14ac:dyDescent="0.3">
      <c r="A53" s="26"/>
      <c r="B53" s="44"/>
      <c r="C53" s="156" t="str">
        <f t="shared" si="0"/>
        <v/>
      </c>
      <c r="D53" s="27"/>
      <c r="E53" s="27"/>
      <c r="F53" s="27"/>
      <c r="G53" s="27"/>
      <c r="H53" s="27"/>
      <c r="I53" s="64" t="s">
        <v>17</v>
      </c>
      <c r="J53" s="83" t="str">
        <f t="shared" si="1"/>
        <v/>
      </c>
      <c r="K53" s="28"/>
      <c r="L53" s="29"/>
      <c r="M53" s="40"/>
      <c r="N53" s="199" t="str">
        <f t="shared" si="6"/>
        <v/>
      </c>
      <c r="O53" s="200" t="str">
        <f t="shared" si="4"/>
        <v/>
      </c>
      <c r="P53" s="201" t="str">
        <f t="shared" si="5"/>
        <v/>
      </c>
      <c r="Q53" s="90"/>
      <c r="R53" s="95"/>
    </row>
    <row r="54" spans="1:18" ht="24" customHeight="1" thickBot="1" x14ac:dyDescent="0.3">
      <c r="A54" s="26"/>
      <c r="B54" s="44"/>
      <c r="C54" s="156" t="str">
        <f t="shared" si="0"/>
        <v/>
      </c>
      <c r="D54" s="27"/>
      <c r="E54" s="27"/>
      <c r="F54" s="27"/>
      <c r="G54" s="27"/>
      <c r="H54" s="27"/>
      <c r="I54" s="64" t="s">
        <v>17</v>
      </c>
      <c r="J54" s="83" t="str">
        <f t="shared" si="1"/>
        <v/>
      </c>
      <c r="K54" s="28"/>
      <c r="L54" s="29"/>
      <c r="M54" s="40"/>
      <c r="N54" s="199" t="str">
        <f t="shared" si="6"/>
        <v/>
      </c>
      <c r="O54" s="200" t="str">
        <f t="shared" si="4"/>
        <v/>
      </c>
      <c r="P54" s="201" t="str">
        <f t="shared" si="5"/>
        <v/>
      </c>
      <c r="Q54" s="90"/>
      <c r="R54" s="95"/>
    </row>
    <row r="55" spans="1:18" ht="24" customHeight="1" thickBot="1" x14ac:dyDescent="0.3">
      <c r="A55" s="30"/>
      <c r="B55" s="45"/>
      <c r="C55" s="158" t="str">
        <f t="shared" si="0"/>
        <v/>
      </c>
      <c r="D55" s="31"/>
      <c r="E55" s="31"/>
      <c r="F55" s="31"/>
      <c r="G55" s="31"/>
      <c r="H55" s="31"/>
      <c r="I55" s="65"/>
      <c r="J55" s="86" t="str">
        <f t="shared" si="1"/>
        <v/>
      </c>
      <c r="K55" s="32"/>
      <c r="L55" s="33"/>
      <c r="M55" s="41"/>
      <c r="N55" s="202" t="str">
        <f t="shared" si="6"/>
        <v/>
      </c>
      <c r="O55" s="203" t="str">
        <f t="shared" si="4"/>
        <v/>
      </c>
      <c r="P55" s="204" t="str">
        <f t="shared" si="5"/>
        <v/>
      </c>
      <c r="Q55" s="92"/>
      <c r="R55" s="97"/>
    </row>
    <row r="56" spans="1:18" x14ac:dyDescent="0.25">
      <c r="A56" s="21"/>
      <c r="B56" s="21"/>
      <c r="C56" s="37"/>
      <c r="D56" s="21"/>
      <c r="E56" s="21"/>
      <c r="F56" s="21"/>
      <c r="G56" s="21"/>
      <c r="H56" s="21"/>
      <c r="I56" s="21"/>
      <c r="J56" s="21"/>
      <c r="K56" s="21"/>
      <c r="L56" s="21"/>
    </row>
    <row r="57" spans="1:18" x14ac:dyDescent="0.25">
      <c r="A57" s="21"/>
      <c r="B57" s="21"/>
      <c r="C57" s="37"/>
      <c r="D57" s="21"/>
      <c r="E57" s="21"/>
      <c r="F57" s="21"/>
      <c r="G57" s="21"/>
      <c r="H57" s="21"/>
      <c r="I57" s="21"/>
      <c r="J57" s="21"/>
      <c r="K57" s="21"/>
      <c r="L57" s="21"/>
    </row>
    <row r="58" spans="1:18" x14ac:dyDescent="0.25">
      <c r="A58" s="21"/>
      <c r="B58" s="21"/>
      <c r="C58" s="37"/>
      <c r="D58" s="21"/>
      <c r="E58" s="21"/>
      <c r="F58" s="21"/>
      <c r="G58" s="21"/>
      <c r="H58" s="21"/>
      <c r="I58" s="21"/>
      <c r="J58" s="21"/>
      <c r="K58" s="21"/>
      <c r="L58" s="21"/>
    </row>
    <row r="59" spans="1:18" x14ac:dyDescent="0.25">
      <c r="A59" s="21"/>
      <c r="B59" s="21"/>
      <c r="C59" s="37"/>
      <c r="D59" s="21"/>
      <c r="E59" s="21"/>
      <c r="F59" s="21"/>
      <c r="G59" s="21"/>
      <c r="H59" s="21"/>
      <c r="I59" s="21"/>
      <c r="J59" s="21"/>
      <c r="K59" s="21"/>
      <c r="L59" s="21"/>
    </row>
    <row r="60" spans="1:18" x14ac:dyDescent="0.25">
      <c r="A60" s="21"/>
      <c r="B60" s="21"/>
      <c r="C60" s="37"/>
      <c r="D60" s="21"/>
      <c r="E60" s="21"/>
      <c r="F60" s="21"/>
      <c r="G60" s="21"/>
      <c r="H60" s="21"/>
      <c r="I60" s="21"/>
      <c r="J60" s="21"/>
      <c r="K60" s="21"/>
      <c r="L60" s="21"/>
    </row>
    <row r="61" spans="1:18" x14ac:dyDescent="0.25">
      <c r="A61" s="21"/>
      <c r="B61" s="21"/>
      <c r="C61" s="37"/>
      <c r="D61" s="21"/>
      <c r="E61" s="21"/>
      <c r="F61" s="21"/>
      <c r="G61" s="21"/>
      <c r="H61" s="21"/>
      <c r="I61" s="21"/>
      <c r="J61" s="21"/>
      <c r="K61" s="21"/>
      <c r="L61" s="21"/>
    </row>
    <row r="62" spans="1:18" x14ac:dyDescent="0.25">
      <c r="A62" s="21"/>
      <c r="B62" s="21"/>
      <c r="C62" s="37"/>
      <c r="D62" s="21"/>
      <c r="E62" s="21"/>
      <c r="F62" s="21"/>
      <c r="G62" s="21"/>
      <c r="H62" s="21"/>
      <c r="I62" s="21"/>
      <c r="J62" s="21"/>
      <c r="K62" s="21"/>
      <c r="L62" s="21"/>
    </row>
  </sheetData>
  <sheetProtection algorithmName="SHA-512" hashValue="6QqVzfHqkdn7zW2iqQh1RFHBWM6YJezq0XWPpx9hOK9N7OmDI4rAO39hbUTbzx+fjHD3IYDQyhWugZC4NCk0tg==" saltValue="AG0GrTjyndkeGK4hCnvF/g==" spinCount="100000" sheet="1" selectLockedCells="1"/>
  <mergeCells count="17">
    <mergeCell ref="M3:M4"/>
    <mergeCell ref="Q3:R3"/>
    <mergeCell ref="H3:H4"/>
    <mergeCell ref="J3:J4"/>
    <mergeCell ref="K3:L3"/>
    <mergeCell ref="O3:P3"/>
    <mergeCell ref="N3:N4"/>
    <mergeCell ref="A1:F1"/>
    <mergeCell ref="K1:L1"/>
    <mergeCell ref="A3:A4"/>
    <mergeCell ref="I3:I4"/>
    <mergeCell ref="C3:C4"/>
    <mergeCell ref="B3:B4"/>
    <mergeCell ref="D3:D4"/>
    <mergeCell ref="E3:E4"/>
    <mergeCell ref="F3:F4"/>
    <mergeCell ref="G3:G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N6:N55" xr:uid="{E120541B-AAE2-4CD4-B6E6-E2D7DAD0BC02}">
      <formula1>"公認競技出場予定あり,公認競技出場予定なし"</formula1>
    </dataValidation>
    <dataValidation type="list" allowBlank="1" showInputMessage="1" showErrorMessage="1" sqref="O6:P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A3" sqref="A3:A9"/>
      <selection pane="bottomLeft" activeCell="C5" sqref="C5:C6"/>
    </sheetView>
  </sheetViews>
  <sheetFormatPr defaultRowHeight="18" customHeight="1" x14ac:dyDescent="0.25"/>
  <cols>
    <col min="1" max="1" width="7" style="21" bestFit="1" customWidth="1"/>
    <col min="2" max="2" width="21" style="20" bestFit="1" customWidth="1"/>
    <col min="3" max="3" width="12.5" style="20" customWidth="1"/>
    <col min="4" max="4" width="11.375" style="20" bestFit="1" customWidth="1"/>
    <col min="5" max="5" width="18.75" style="20" customWidth="1"/>
    <col min="6" max="6" width="11.375" style="20" bestFit="1" customWidth="1"/>
    <col min="7" max="7" width="22.5" style="20" customWidth="1"/>
    <col min="8" max="8" width="7.625" style="21" bestFit="1" customWidth="1"/>
    <col min="9" max="9" width="11.125" style="23" bestFit="1" customWidth="1"/>
    <col min="10" max="16384" width="9" style="20"/>
  </cols>
  <sheetData>
    <row r="1" spans="1:21" ht="22.5" customHeight="1" thickBot="1" x14ac:dyDescent="0.3">
      <c r="A1" s="275" t="str">
        <f>'基本情報（メール申込用）'!B1</f>
        <v>ナス・ウインターホースショー2021</v>
      </c>
      <c r="B1" s="276"/>
      <c r="C1" s="276"/>
      <c r="D1" s="276"/>
      <c r="E1" s="277"/>
      <c r="F1" s="116"/>
      <c r="G1" s="116"/>
      <c r="H1" s="281" t="s">
        <v>60</v>
      </c>
      <c r="I1" s="282"/>
      <c r="K1" s="301" t="s">
        <v>83</v>
      </c>
      <c r="L1" s="302"/>
      <c r="M1" s="302"/>
      <c r="N1" s="302"/>
      <c r="O1" s="302"/>
      <c r="P1" s="303"/>
    </row>
    <row r="2" spans="1:21" ht="7.5" customHeight="1" thickBot="1" x14ac:dyDescent="0.3"/>
    <row r="3" spans="1:21" ht="24" customHeight="1" thickBot="1" x14ac:dyDescent="0.3">
      <c r="A3" s="47" t="s">
        <v>28</v>
      </c>
      <c r="B3" s="48" t="s">
        <v>34</v>
      </c>
      <c r="C3" s="48" t="s">
        <v>16</v>
      </c>
      <c r="D3" s="48" t="s">
        <v>31</v>
      </c>
      <c r="E3" s="48" t="s">
        <v>29</v>
      </c>
      <c r="F3" s="48" t="s">
        <v>32</v>
      </c>
      <c r="G3" s="48" t="s">
        <v>30</v>
      </c>
      <c r="H3" s="48" t="s">
        <v>33</v>
      </c>
      <c r="I3" s="115" t="s">
        <v>12</v>
      </c>
      <c r="K3" s="301" t="s">
        <v>84</v>
      </c>
      <c r="L3" s="302"/>
      <c r="M3" s="302"/>
      <c r="N3" s="302"/>
      <c r="O3" s="302"/>
      <c r="P3" s="302"/>
      <c r="Q3" s="302"/>
      <c r="R3" s="302"/>
      <c r="S3" s="302"/>
      <c r="T3" s="302"/>
      <c r="U3" s="303"/>
    </row>
    <row r="4" spans="1:21" ht="24" customHeight="1" thickBot="1" x14ac:dyDescent="0.3">
      <c r="A4" s="440">
        <v>1</v>
      </c>
      <c r="B4" s="436" t="s">
        <v>121</v>
      </c>
      <c r="C4" s="436" t="s">
        <v>154</v>
      </c>
      <c r="D4" s="436">
        <v>123456</v>
      </c>
      <c r="E4" s="436" t="s">
        <v>156</v>
      </c>
      <c r="F4" s="436">
        <v>12345</v>
      </c>
      <c r="G4" s="436" t="s">
        <v>74</v>
      </c>
      <c r="H4" s="437" t="s">
        <v>63</v>
      </c>
      <c r="I4" s="441">
        <v>5000</v>
      </c>
      <c r="J4" s="123" t="s">
        <v>68</v>
      </c>
    </row>
    <row r="5" spans="1:21" ht="24" customHeight="1" x14ac:dyDescent="0.25">
      <c r="A5" s="134" t="str">
        <f>IFERROR(VLOOKUP(B5,'基本情報（メール申込用）'!$A$7:$B$46,2,FALSE),"")</f>
        <v/>
      </c>
      <c r="B5" s="174"/>
      <c r="C5" s="50"/>
      <c r="D5" s="135" t="str">
        <f>IFERROR(VLOOKUP($C5,'参加選手登録表 (メール申込用)'!$B$4:$G$54,5,FALSE),"")</f>
        <v/>
      </c>
      <c r="E5" s="50"/>
      <c r="F5" s="135" t="str">
        <f>IFERROR(VLOOKUP($E5,'参加馬登録表 (メール申込用)'!$B$5:$L$55,2,FALSE),"")</f>
        <v/>
      </c>
      <c r="G5" s="136" t="str">
        <f>IF(C5=0,"",IFERROR(IF('団体情報・合計（メール申込用）'!$C$3="","",'団体情報・合計（メール申込用）'!$C$3),""))</f>
        <v/>
      </c>
      <c r="H5" s="51"/>
      <c r="I5" s="137" t="str">
        <f>IF(H5="OP",IFERROR(VLOOKUP(A5,'基本情報（メール申込用）'!$B$7:$D$46,3,FALSE),""),IFERROR(VLOOKUP(A5,'基本情報（メール申込用）'!$B$7:$D$46,2,FALSE),""))</f>
        <v/>
      </c>
    </row>
    <row r="6" spans="1:21" ht="24" customHeight="1" x14ac:dyDescent="0.25">
      <c r="A6" s="124" t="str">
        <f>IFERROR(VLOOKUP(B6,'基本情報（メール申込用）'!$A$7:$B$46,2,FALSE),"")</f>
        <v/>
      </c>
      <c r="B6" s="172"/>
      <c r="C6" s="125"/>
      <c r="D6" s="126" t="str">
        <f>IFERROR(VLOOKUP($C6,'参加選手登録表 (メール申込用)'!$B$4:$G$54,5,FALSE),"")</f>
        <v/>
      </c>
      <c r="E6" s="125"/>
      <c r="F6" s="126" t="str">
        <f>IFERROR(VLOOKUP($E6,'参加馬登録表 (メール申込用)'!$B$5:$L$55,2,FALSE),"")</f>
        <v/>
      </c>
      <c r="G6" s="127" t="str">
        <f>IF(C6=0,"",IFERROR(IF('団体情報・合計（メール申込用）'!$C$3="","",'団体情報・合計（メール申込用）'!$C$3),""))</f>
        <v/>
      </c>
      <c r="H6" s="128"/>
      <c r="I6" s="129" t="str">
        <f>IF(H6="OP",IFERROR(VLOOKUP(A6,'基本情報（メール申込用）'!$B$7:$D$46,3,FALSE),""),IFERROR(VLOOKUP(A6,'基本情報（メール申込用）'!$B$7:$D$46,2,FALSE),""))</f>
        <v/>
      </c>
    </row>
    <row r="7" spans="1:21" ht="24" customHeight="1" x14ac:dyDescent="0.25">
      <c r="A7" s="124" t="str">
        <f>IFERROR(VLOOKUP(B7,'基本情報（メール申込用）'!$A$7:$B$46,2,FALSE),"")</f>
        <v/>
      </c>
      <c r="B7" s="172"/>
      <c r="C7" s="125"/>
      <c r="D7" s="126" t="str">
        <f>IFERROR(VLOOKUP($C7,'参加選手登録表 (メール申込用)'!$B$4:$G$54,5,FALSE),"")</f>
        <v/>
      </c>
      <c r="E7" s="125"/>
      <c r="F7" s="126" t="str">
        <f>IFERROR(VLOOKUP($E7,'参加馬登録表 (メール申込用)'!$B$5:$L$55,2,FALSE),"")</f>
        <v/>
      </c>
      <c r="G7" s="127" t="str">
        <f>IF(C7=0,"",IFERROR(IF('団体情報・合計（メール申込用）'!$C$3="","",'団体情報・合計（メール申込用）'!$C$3),""))</f>
        <v/>
      </c>
      <c r="H7" s="128"/>
      <c r="I7" s="129" t="str">
        <f>IF(H7="OP",IFERROR(VLOOKUP(A7,'基本情報（メール申込用）'!$B$7:$D$46,3,FALSE),""),IFERROR(VLOOKUP(A7,'基本情報（メール申込用）'!$B$7:$D$46,2,FALSE),""))</f>
        <v/>
      </c>
    </row>
    <row r="8" spans="1:21" ht="24" customHeight="1" x14ac:dyDescent="0.25">
      <c r="A8" s="124" t="str">
        <f>IFERROR(VLOOKUP(B8,'基本情報（メール申込用）'!$A$7:$B$46,2,FALSE),"")</f>
        <v/>
      </c>
      <c r="B8" s="172"/>
      <c r="C8" s="125"/>
      <c r="D8" s="126" t="str">
        <f>IFERROR(VLOOKUP($C8,'参加選手登録表 (メール申込用)'!$B$4:$G$54,5,FALSE),"")</f>
        <v/>
      </c>
      <c r="E8" s="125"/>
      <c r="F8" s="126" t="str">
        <f>IFERROR(VLOOKUP($E8,'参加馬登録表 (メール申込用)'!$B$5:$L$55,2,FALSE),"")</f>
        <v/>
      </c>
      <c r="G8" s="127" t="str">
        <f>IF(C8=0,"",IFERROR(IF('団体情報・合計（メール申込用）'!$C$3="","",'団体情報・合計（メール申込用）'!$C$3),""))</f>
        <v/>
      </c>
      <c r="H8" s="128"/>
      <c r="I8" s="129" t="str">
        <f>IF(H8="OP",IFERROR(VLOOKUP(A8,'基本情報（メール申込用）'!$B$7:$D$46,3,FALSE),""),IFERROR(VLOOKUP(A8,'基本情報（メール申込用）'!$B$7:$D$46,2,FALSE),""))</f>
        <v/>
      </c>
    </row>
    <row r="9" spans="1:21" ht="24" customHeight="1" x14ac:dyDescent="0.25">
      <c r="A9" s="124" t="str">
        <f>IFERROR(VLOOKUP(B9,'基本情報（メール申込用）'!$A$7:$B$46,2,FALSE),"")</f>
        <v/>
      </c>
      <c r="B9" s="172"/>
      <c r="C9" s="125"/>
      <c r="D9" s="126" t="str">
        <f>IFERROR(VLOOKUP($C9,'参加選手登録表 (メール申込用)'!$B$4:$G$54,5,FALSE),"")</f>
        <v/>
      </c>
      <c r="E9" s="125"/>
      <c r="F9" s="126" t="str">
        <f>IFERROR(VLOOKUP($E9,'参加馬登録表 (メール申込用)'!$B$5:$L$55,2,FALSE),"")</f>
        <v/>
      </c>
      <c r="G9" s="127" t="str">
        <f>IF(C9=0,"",IFERROR(IF('団体情報・合計（メール申込用）'!$C$3="","",'団体情報・合計（メール申込用）'!$C$3),""))</f>
        <v/>
      </c>
      <c r="H9" s="128"/>
      <c r="I9" s="129" t="str">
        <f>IF(H9="OP",IFERROR(VLOOKUP(A9,'基本情報（メール申込用）'!$B$7:$D$46,3,FALSE),""),IFERROR(VLOOKUP(A9,'基本情報（メール申込用）'!$B$7:$D$46,2,FALSE),""))</f>
        <v/>
      </c>
    </row>
    <row r="10" spans="1:21" ht="24" customHeight="1" x14ac:dyDescent="0.25">
      <c r="A10" s="124" t="str">
        <f>IFERROR(VLOOKUP(B10,'基本情報（メール申込用）'!$A$7:$B$46,2,FALSE),"")</f>
        <v/>
      </c>
      <c r="B10" s="172"/>
      <c r="C10" s="125"/>
      <c r="D10" s="126" t="str">
        <f>IFERROR(VLOOKUP($C10,'参加選手登録表 (メール申込用)'!$B$4:$G$54,5,FALSE),"")</f>
        <v/>
      </c>
      <c r="E10" s="125"/>
      <c r="F10" s="126" t="str">
        <f>IFERROR(VLOOKUP($E10,'参加馬登録表 (メール申込用)'!$B$5:$L$55,2,FALSE),"")</f>
        <v/>
      </c>
      <c r="G10" s="127" t="str">
        <f>IF(C10=0,"",IFERROR(IF('団体情報・合計（メール申込用）'!$C$3="","",'団体情報・合計（メール申込用）'!$C$3),""))</f>
        <v/>
      </c>
      <c r="H10" s="128"/>
      <c r="I10" s="129" t="str">
        <f>IF(H10="OP",IFERROR(VLOOKUP(A10,'基本情報（メール申込用）'!$B$7:$D$46,3,FALSE),""),IFERROR(VLOOKUP(A10,'基本情報（メール申込用）'!$B$7:$D$46,2,FALSE),""))</f>
        <v/>
      </c>
    </row>
    <row r="11" spans="1:21" ht="24" customHeight="1" x14ac:dyDescent="0.25">
      <c r="A11" s="124" t="str">
        <f>IFERROR(VLOOKUP(B11,'基本情報（メール申込用）'!$A$7:$B$46,2,FALSE),"")</f>
        <v/>
      </c>
      <c r="B11" s="172"/>
      <c r="C11" s="125"/>
      <c r="D11" s="126" t="str">
        <f>IFERROR(VLOOKUP($C11,'参加選手登録表 (メール申込用)'!$B$4:$G$54,5,FALSE),"")</f>
        <v/>
      </c>
      <c r="E11" s="125"/>
      <c r="F11" s="126" t="str">
        <f>IFERROR(VLOOKUP($E11,'参加馬登録表 (メール申込用)'!$B$5:$L$55,2,FALSE),"")</f>
        <v/>
      </c>
      <c r="G11" s="127" t="str">
        <f>IF(C11=0,"",IFERROR(IF('団体情報・合計（メール申込用）'!$C$3="","",'団体情報・合計（メール申込用）'!$C$3),""))</f>
        <v/>
      </c>
      <c r="H11" s="128"/>
      <c r="I11" s="129" t="str">
        <f>IF(H11="OP",IFERROR(VLOOKUP(A11,'基本情報（メール申込用）'!$B$7:$D$46,3,FALSE),""),IFERROR(VLOOKUP(A11,'基本情報（メール申込用）'!$B$7:$D$46,2,FALSE),""))</f>
        <v/>
      </c>
    </row>
    <row r="12" spans="1:21" ht="24" customHeight="1" x14ac:dyDescent="0.25">
      <c r="A12" s="124" t="str">
        <f>IFERROR(VLOOKUP(B12,'基本情報（メール申込用）'!$A$7:$B$46,2,FALSE),"")</f>
        <v/>
      </c>
      <c r="B12" s="172"/>
      <c r="C12" s="125"/>
      <c r="D12" s="126" t="str">
        <f>IFERROR(VLOOKUP($C12,'参加選手登録表 (メール申込用)'!$B$4:$G$54,5,FALSE),"")</f>
        <v/>
      </c>
      <c r="E12" s="125"/>
      <c r="F12" s="126" t="str">
        <f>IFERROR(VLOOKUP($E12,'参加馬登録表 (メール申込用)'!$B$5:$L$55,2,FALSE),"")</f>
        <v/>
      </c>
      <c r="G12" s="127" t="str">
        <f>IF(C12=0,"",IFERROR(IF('団体情報・合計（メール申込用）'!$C$3="","",'団体情報・合計（メール申込用）'!$C$3),""))</f>
        <v/>
      </c>
      <c r="H12" s="128"/>
      <c r="I12" s="129" t="str">
        <f>IF(H12="OP",IFERROR(VLOOKUP(A12,'基本情報（メール申込用）'!$B$7:$D$46,3,FALSE),""),IFERROR(VLOOKUP(A12,'基本情報（メール申込用）'!$B$7:$D$46,2,FALSE),""))</f>
        <v/>
      </c>
    </row>
    <row r="13" spans="1:21" ht="24" customHeight="1" x14ac:dyDescent="0.25">
      <c r="A13" s="124" t="str">
        <f>IFERROR(VLOOKUP(B13,'基本情報（メール申込用）'!$A$7:$B$46,2,FALSE),"")</f>
        <v/>
      </c>
      <c r="B13" s="172"/>
      <c r="C13" s="125"/>
      <c r="D13" s="126" t="str">
        <f>IFERROR(VLOOKUP($C13,'参加選手登録表 (メール申込用)'!$B$4:$G$54,5,FALSE),"")</f>
        <v/>
      </c>
      <c r="E13" s="125"/>
      <c r="F13" s="126" t="str">
        <f>IFERROR(VLOOKUP($E13,'参加馬登録表 (メール申込用)'!$B$5:$L$55,2,FALSE),"")</f>
        <v/>
      </c>
      <c r="G13" s="127" t="str">
        <f>IF(C13=0,"",IFERROR(IF('団体情報・合計（メール申込用）'!$C$3="","",'団体情報・合計（メール申込用）'!$C$3),""))</f>
        <v/>
      </c>
      <c r="H13" s="128"/>
      <c r="I13" s="129" t="str">
        <f>IF(H13="OP",IFERROR(VLOOKUP(A13,'基本情報（メール申込用）'!$B$7:$D$46,3,FALSE),""),IFERROR(VLOOKUP(A13,'基本情報（メール申込用）'!$B$7:$D$46,2,FALSE),""))</f>
        <v/>
      </c>
    </row>
    <row r="14" spans="1:21" ht="24" customHeight="1" thickBot="1" x14ac:dyDescent="0.3">
      <c r="A14" s="130" t="str">
        <f>IFERROR(VLOOKUP(B14,'基本情報（メール申込用）'!$A$7:$B$46,2,FALSE),"")</f>
        <v/>
      </c>
      <c r="B14" s="173"/>
      <c r="C14" s="74"/>
      <c r="D14" s="131" t="str">
        <f>IFERROR(VLOOKUP($C14,'参加選手登録表 (メール申込用)'!$B$4:$G$54,5,FALSE),"")</f>
        <v/>
      </c>
      <c r="E14" s="74"/>
      <c r="F14" s="131" t="str">
        <f>IFERROR(VLOOKUP($E14,'参加馬登録表 (メール申込用)'!$B$5:$L$55,2,FALSE),"")</f>
        <v/>
      </c>
      <c r="G14" s="132" t="str">
        <f>IF(C14=0,"",IFERROR(IF('団体情報・合計（メール申込用）'!$C$3="","",'団体情報・合計（メール申込用）'!$C$3),""))</f>
        <v/>
      </c>
      <c r="H14" s="75"/>
      <c r="I14" s="133" t="str">
        <f>IF(H14="OP",IFERROR(VLOOKUP(A14,'基本情報（メール申込用）'!$B$7:$D$46,3,FALSE),""),IFERROR(VLOOKUP(A14,'基本情報（メール申込用）'!$B$7:$D$46,2,FALSE),""))</f>
        <v/>
      </c>
    </row>
    <row r="15" spans="1:21" ht="24" customHeight="1" x14ac:dyDescent="0.25">
      <c r="A15" s="134" t="str">
        <f>IFERROR(VLOOKUP(B15,'基本情報（メール申込用）'!$A$7:$B$46,2,FALSE),"")</f>
        <v/>
      </c>
      <c r="B15" s="174"/>
      <c r="C15" s="50"/>
      <c r="D15" s="135" t="str">
        <f>IFERROR(VLOOKUP($C15,'参加選手登録表 (メール申込用)'!$B$4:$G$54,5,FALSE),"")</f>
        <v/>
      </c>
      <c r="E15" s="50"/>
      <c r="F15" s="135" t="str">
        <f>IFERROR(VLOOKUP($E15,'参加馬登録表 (メール申込用)'!$B$5:$L$55,2,FALSE),"")</f>
        <v/>
      </c>
      <c r="G15" s="136" t="str">
        <f>IF(C15=0,"",IFERROR(IF('団体情報・合計（メール申込用）'!$C$3="","",'団体情報・合計（メール申込用）'!$C$3),""))</f>
        <v/>
      </c>
      <c r="H15" s="51"/>
      <c r="I15" s="137" t="str">
        <f>IF(H15="OP",IFERROR(VLOOKUP(A15,'基本情報（メール申込用）'!$B$7:$D$46,3,FALSE),""),IFERROR(VLOOKUP(A15,'基本情報（メール申込用）'!$B$7:$D$46,2,FALSE),""))</f>
        <v/>
      </c>
    </row>
    <row r="16" spans="1:21" ht="24" customHeight="1" x14ac:dyDescent="0.25">
      <c r="A16" s="124" t="str">
        <f>IFERROR(VLOOKUP(B16,'基本情報（メール申込用）'!$A$7:$B$46,2,FALSE),"")</f>
        <v/>
      </c>
      <c r="B16" s="172"/>
      <c r="C16" s="125"/>
      <c r="D16" s="126" t="str">
        <f>IFERROR(VLOOKUP($C16,'参加選手登録表 (メール申込用)'!$B$4:$G$54,5,FALSE),"")</f>
        <v/>
      </c>
      <c r="E16" s="125"/>
      <c r="F16" s="126" t="str">
        <f>IFERROR(VLOOKUP($E16,'参加馬登録表 (メール申込用)'!$B$5:$L$55,2,FALSE),"")</f>
        <v/>
      </c>
      <c r="G16" s="127" t="str">
        <f>IF(C16=0,"",IFERROR(IF('団体情報・合計（メール申込用）'!$C$3="","",'団体情報・合計（メール申込用）'!$C$3),""))</f>
        <v/>
      </c>
      <c r="H16" s="128"/>
      <c r="I16" s="129" t="str">
        <f>IF(H16="OP",IFERROR(VLOOKUP(A16,'基本情報（メール申込用）'!$B$7:$D$46,3,FALSE),""),IFERROR(VLOOKUP(A16,'基本情報（メール申込用）'!$B$7:$D$46,2,FALSE),""))</f>
        <v/>
      </c>
    </row>
    <row r="17" spans="1:9" ht="24" customHeight="1" x14ac:dyDescent="0.25">
      <c r="A17" s="124" t="str">
        <f>IFERROR(VLOOKUP(B17,'基本情報（メール申込用）'!$A$7:$B$46,2,FALSE),"")</f>
        <v/>
      </c>
      <c r="B17" s="172"/>
      <c r="C17" s="125"/>
      <c r="D17" s="126" t="str">
        <f>IFERROR(VLOOKUP($C17,'参加選手登録表 (メール申込用)'!$B$4:$G$54,5,FALSE),"")</f>
        <v/>
      </c>
      <c r="E17" s="125"/>
      <c r="F17" s="126" t="str">
        <f>IFERROR(VLOOKUP($E17,'参加馬登録表 (メール申込用)'!$B$5:$L$55,2,FALSE),"")</f>
        <v/>
      </c>
      <c r="G17" s="127" t="str">
        <f>IF(C17=0,"",IFERROR(IF('団体情報・合計（メール申込用）'!$C$3="","",'団体情報・合計（メール申込用）'!$C$3),""))</f>
        <v/>
      </c>
      <c r="H17" s="128"/>
      <c r="I17" s="129" t="str">
        <f>IF(H17="OP",IFERROR(VLOOKUP(A17,'基本情報（メール申込用）'!$B$7:$D$46,3,FALSE),""),IFERROR(VLOOKUP(A17,'基本情報（メール申込用）'!$B$7:$D$46,2,FALSE),""))</f>
        <v/>
      </c>
    </row>
    <row r="18" spans="1:9" ht="24" customHeight="1" x14ac:dyDescent="0.25">
      <c r="A18" s="124" t="str">
        <f>IFERROR(VLOOKUP(B18,'基本情報（メール申込用）'!$A$7:$B$46,2,FALSE),"")</f>
        <v/>
      </c>
      <c r="B18" s="172"/>
      <c r="C18" s="125"/>
      <c r="D18" s="126" t="str">
        <f>IFERROR(VLOOKUP($C18,'参加選手登録表 (メール申込用)'!$B$4:$G$54,5,FALSE),"")</f>
        <v/>
      </c>
      <c r="E18" s="125"/>
      <c r="F18" s="126" t="str">
        <f>IFERROR(VLOOKUP($E18,'参加馬登録表 (メール申込用)'!$B$5:$L$55,2,FALSE),"")</f>
        <v/>
      </c>
      <c r="G18" s="127" t="str">
        <f>IF(C18=0,"",IFERROR(IF('団体情報・合計（メール申込用）'!$C$3="","",'団体情報・合計（メール申込用）'!$C$3),""))</f>
        <v/>
      </c>
      <c r="H18" s="128"/>
      <c r="I18" s="129" t="str">
        <f>IF(H18="OP",IFERROR(VLOOKUP(A18,'基本情報（メール申込用）'!$B$7:$D$46,3,FALSE),""),IFERROR(VLOOKUP(A18,'基本情報（メール申込用）'!$B$7:$D$46,2,FALSE),""))</f>
        <v/>
      </c>
    </row>
    <row r="19" spans="1:9" ht="24" customHeight="1" x14ac:dyDescent="0.25">
      <c r="A19" s="124" t="str">
        <f>IFERROR(VLOOKUP(B19,'基本情報（メール申込用）'!$A$7:$B$46,2,FALSE),"")</f>
        <v/>
      </c>
      <c r="B19" s="172"/>
      <c r="C19" s="125"/>
      <c r="D19" s="126" t="str">
        <f>IFERROR(VLOOKUP($C19,'参加選手登録表 (メール申込用)'!$B$4:$G$54,5,FALSE),"")</f>
        <v/>
      </c>
      <c r="E19" s="125"/>
      <c r="F19" s="126" t="str">
        <f>IFERROR(VLOOKUP($E19,'参加馬登録表 (メール申込用)'!$B$5:$L$55,2,FALSE),"")</f>
        <v/>
      </c>
      <c r="G19" s="127" t="str">
        <f>IF(C19=0,"",IFERROR(IF('団体情報・合計（メール申込用）'!$C$3="","",'団体情報・合計（メール申込用）'!$C$3),""))</f>
        <v/>
      </c>
      <c r="H19" s="128"/>
      <c r="I19" s="129" t="str">
        <f>IF(H19="OP",IFERROR(VLOOKUP(A19,'基本情報（メール申込用）'!$B$7:$D$46,3,FALSE),""),IFERROR(VLOOKUP(A19,'基本情報（メール申込用）'!$B$7:$D$46,2,FALSE),""))</f>
        <v/>
      </c>
    </row>
    <row r="20" spans="1:9" ht="24" customHeight="1" x14ac:dyDescent="0.25">
      <c r="A20" s="124" t="str">
        <f>IFERROR(VLOOKUP(B20,'基本情報（メール申込用）'!$A$7:$B$46,2,FALSE),"")</f>
        <v/>
      </c>
      <c r="B20" s="172"/>
      <c r="C20" s="125"/>
      <c r="D20" s="126" t="str">
        <f>IFERROR(VLOOKUP($C20,'参加選手登録表 (メール申込用)'!$B$4:$G$54,5,FALSE),"")</f>
        <v/>
      </c>
      <c r="E20" s="125"/>
      <c r="F20" s="126" t="str">
        <f>IFERROR(VLOOKUP($E20,'参加馬登録表 (メール申込用)'!$B$5:$L$55,2,FALSE),"")</f>
        <v/>
      </c>
      <c r="G20" s="127" t="str">
        <f>IF(C20=0,"",IFERROR(IF('団体情報・合計（メール申込用）'!$C$3="","",'団体情報・合計（メール申込用）'!$C$3),""))</f>
        <v/>
      </c>
      <c r="H20" s="128"/>
      <c r="I20" s="129" t="str">
        <f>IF(H20="OP",IFERROR(VLOOKUP(A20,'基本情報（メール申込用）'!$B$7:$D$46,3,FALSE),""),IFERROR(VLOOKUP(A20,'基本情報（メール申込用）'!$B$7:$D$46,2,FALSE),""))</f>
        <v/>
      </c>
    </row>
    <row r="21" spans="1:9" ht="24" customHeight="1" x14ac:dyDescent="0.25">
      <c r="A21" s="124" t="str">
        <f>IFERROR(VLOOKUP(B21,'基本情報（メール申込用）'!$A$7:$B$46,2,FALSE),"")</f>
        <v/>
      </c>
      <c r="B21" s="172"/>
      <c r="C21" s="125"/>
      <c r="D21" s="126" t="str">
        <f>IFERROR(VLOOKUP($C21,'参加選手登録表 (メール申込用)'!$B$4:$G$54,5,FALSE),"")</f>
        <v/>
      </c>
      <c r="E21" s="125"/>
      <c r="F21" s="126" t="str">
        <f>IFERROR(VLOOKUP($E21,'参加馬登録表 (メール申込用)'!$B$5:$L$55,2,FALSE),"")</f>
        <v/>
      </c>
      <c r="G21" s="127"/>
      <c r="H21" s="128"/>
      <c r="I21" s="129" t="str">
        <f>IF(H21="OP",IFERROR(VLOOKUP(A21,'基本情報（メール申込用）'!$B$7:$D$46,3,FALSE),""),IFERROR(VLOOKUP(A21,'基本情報（メール申込用）'!$B$7:$D$46,2,FALSE),""))</f>
        <v/>
      </c>
    </row>
    <row r="22" spans="1:9" ht="24" customHeight="1" x14ac:dyDescent="0.25">
      <c r="A22" s="124" t="str">
        <f>IFERROR(VLOOKUP(B22,'基本情報（メール申込用）'!$A$7:$B$46,2,FALSE),"")</f>
        <v/>
      </c>
      <c r="B22" s="172"/>
      <c r="C22" s="125"/>
      <c r="D22" s="126" t="str">
        <f>IFERROR(VLOOKUP($C22,'参加選手登録表 (メール申込用)'!$B$4:$G$54,5,FALSE),"")</f>
        <v/>
      </c>
      <c r="E22" s="125"/>
      <c r="F22" s="126" t="str">
        <f>IFERROR(VLOOKUP($E22,'参加馬登録表 (メール申込用)'!$B$5:$L$55,2,FALSE),"")</f>
        <v/>
      </c>
      <c r="G22" s="127" t="str">
        <f>IF(C22=0,"",IFERROR(IF('団体情報・合計（メール申込用）'!$C$3="","",'団体情報・合計（メール申込用）'!$C$3),""))</f>
        <v/>
      </c>
      <c r="H22" s="128"/>
      <c r="I22" s="129" t="str">
        <f>IF(H22="OP",IFERROR(VLOOKUP(A22,'基本情報（メール申込用）'!$B$7:$D$46,3,FALSE),""),IFERROR(VLOOKUP(A22,'基本情報（メール申込用）'!$B$7:$D$46,2,FALSE),""))</f>
        <v/>
      </c>
    </row>
    <row r="23" spans="1:9" ht="24" customHeight="1" x14ac:dyDescent="0.25">
      <c r="A23" s="124" t="str">
        <f>IFERROR(VLOOKUP(B23,'基本情報（メール申込用）'!$A$7:$B$46,2,FALSE),"")</f>
        <v/>
      </c>
      <c r="B23" s="172"/>
      <c r="C23" s="125"/>
      <c r="D23" s="126" t="str">
        <f>IFERROR(VLOOKUP($C23,'参加選手登録表 (メール申込用)'!$B$4:$G$54,5,FALSE),"")</f>
        <v/>
      </c>
      <c r="E23" s="125"/>
      <c r="F23" s="126" t="str">
        <f>IFERROR(VLOOKUP($E23,'参加馬登録表 (メール申込用)'!$B$5:$L$55,2,FALSE),"")</f>
        <v/>
      </c>
      <c r="G23" s="127" t="str">
        <f>IF(C23=0,"",IFERROR(IF('団体情報・合計（メール申込用）'!$C$3="","",'団体情報・合計（メール申込用）'!$C$3),""))</f>
        <v/>
      </c>
      <c r="H23" s="128"/>
      <c r="I23" s="129" t="str">
        <f>IF(H23="OP",IFERROR(VLOOKUP(A23,'基本情報（メール申込用）'!$B$7:$D$46,3,FALSE),""),IFERROR(VLOOKUP(A23,'基本情報（メール申込用）'!$B$7:$D$46,2,FALSE),""))</f>
        <v/>
      </c>
    </row>
    <row r="24" spans="1:9" ht="24" customHeight="1" thickBot="1" x14ac:dyDescent="0.3">
      <c r="A24" s="138" t="str">
        <f>IFERROR(VLOOKUP(B24,'基本情報（メール申込用）'!$A$7:$B$46,2,FALSE),"")</f>
        <v/>
      </c>
      <c r="B24" s="175"/>
      <c r="C24" s="139"/>
      <c r="D24" s="140" t="str">
        <f>IFERROR(VLOOKUP($C24,'参加選手登録表 (メール申込用)'!$B$4:$G$54,5,FALSE),"")</f>
        <v/>
      </c>
      <c r="E24" s="139"/>
      <c r="F24" s="140" t="str">
        <f>IFERROR(VLOOKUP($E24,'参加馬登録表 (メール申込用)'!$B$5:$L$55,2,FALSE),"")</f>
        <v/>
      </c>
      <c r="G24" s="141" t="str">
        <f>IF(C24=0,"",IFERROR(IF('団体情報・合計（メール申込用）'!$C$3="","",'団体情報・合計（メール申込用）'!$C$3),""))</f>
        <v/>
      </c>
      <c r="H24" s="142"/>
      <c r="I24" s="143" t="str">
        <f>IF(H24="OP",IFERROR(VLOOKUP(A24,'基本情報（メール申込用）'!$B$7:$D$46,3,FALSE),""),IFERROR(VLOOKUP(A24,'基本情報（メール申込用）'!$B$7:$D$46,2,FALSE),""))</f>
        <v/>
      </c>
    </row>
    <row r="25" spans="1:9" ht="24" customHeight="1" x14ac:dyDescent="0.25">
      <c r="A25" s="144" t="str">
        <f>IFERROR(VLOOKUP(B25,'基本情報（メール申込用）'!$A$7:$B$46,2,FALSE),"")</f>
        <v/>
      </c>
      <c r="B25" s="176"/>
      <c r="C25" s="71"/>
      <c r="D25" s="145" t="str">
        <f>IFERROR(VLOOKUP($C25,'参加選手登録表 (メール申込用)'!$B$4:$G$54,5,FALSE),"")</f>
        <v/>
      </c>
      <c r="E25" s="71"/>
      <c r="F25" s="145" t="str">
        <f>IFERROR(VLOOKUP($E25,'参加馬登録表 (メール申込用)'!$B$5:$L$55,2,FALSE),"")</f>
        <v/>
      </c>
      <c r="G25" s="146" t="str">
        <f>IF(C25=0,"",IFERROR(IF('団体情報・合計（メール申込用）'!$C$3="","",'団体情報・合計（メール申込用）'!$C$3),""))</f>
        <v/>
      </c>
      <c r="H25" s="72"/>
      <c r="I25" s="147" t="str">
        <f>IF(H25="OP",IFERROR(VLOOKUP(A25,'基本情報（メール申込用）'!$B$7:$D$46,3,FALSE),""),IFERROR(VLOOKUP(A25,'基本情報（メール申込用）'!$B$7:$D$46,2,FALSE),""))</f>
        <v/>
      </c>
    </row>
    <row r="26" spans="1:9" ht="24" customHeight="1" x14ac:dyDescent="0.25">
      <c r="A26" s="124" t="str">
        <f>IFERROR(VLOOKUP(B26,'基本情報（メール申込用）'!$A$7:$B$46,2,FALSE),"")</f>
        <v/>
      </c>
      <c r="B26" s="172"/>
      <c r="C26" s="125"/>
      <c r="D26" s="126" t="str">
        <f>IFERROR(VLOOKUP($C26,'参加選手登録表 (メール申込用)'!$B$4:$G$54,5,FALSE),"")</f>
        <v/>
      </c>
      <c r="E26" s="125"/>
      <c r="F26" s="126" t="str">
        <f>IFERROR(VLOOKUP($E26,'参加馬登録表 (メール申込用)'!$B$5:$L$55,2,FALSE),"")</f>
        <v/>
      </c>
      <c r="G26" s="127" t="str">
        <f>IF(C26=0,"",IFERROR(IF('団体情報・合計（メール申込用）'!$C$3="","",'団体情報・合計（メール申込用）'!$C$3),""))</f>
        <v/>
      </c>
      <c r="H26" s="128"/>
      <c r="I26" s="129" t="str">
        <f>IF(H26="OP",IFERROR(VLOOKUP(A26,'基本情報（メール申込用）'!$B$7:$D$46,3,FALSE),""),IFERROR(VLOOKUP(A26,'基本情報（メール申込用）'!$B$7:$D$46,2,FALSE),""))</f>
        <v/>
      </c>
    </row>
    <row r="27" spans="1:9" ht="24" customHeight="1" x14ac:dyDescent="0.25">
      <c r="A27" s="124" t="str">
        <f>IFERROR(VLOOKUP(B27,'基本情報（メール申込用）'!$A$7:$B$46,2,FALSE),"")</f>
        <v/>
      </c>
      <c r="B27" s="172"/>
      <c r="C27" s="125"/>
      <c r="D27" s="126" t="str">
        <f>IFERROR(VLOOKUP($C27,'参加選手登録表 (メール申込用)'!$B$4:$G$54,5,FALSE),"")</f>
        <v/>
      </c>
      <c r="E27" s="125"/>
      <c r="F27" s="126" t="str">
        <f>IFERROR(VLOOKUP($E27,'参加馬登録表 (メール申込用)'!$B$5:$L$55,2,FALSE),"")</f>
        <v/>
      </c>
      <c r="G27" s="127" t="str">
        <f>IF(C27=0,"",IFERROR(IF('団体情報・合計（メール申込用）'!$C$3="","",'団体情報・合計（メール申込用）'!$C$3),""))</f>
        <v/>
      </c>
      <c r="H27" s="128"/>
      <c r="I27" s="129" t="str">
        <f>IF(H27="OP",IFERROR(VLOOKUP(A27,'基本情報（メール申込用）'!$B$7:$D$46,3,FALSE),""),IFERROR(VLOOKUP(A27,'基本情報（メール申込用）'!$B$7:$D$46,2,FALSE),""))</f>
        <v/>
      </c>
    </row>
    <row r="28" spans="1:9" ht="24" customHeight="1" x14ac:dyDescent="0.25">
      <c r="A28" s="124" t="str">
        <f>IFERROR(VLOOKUP(B28,'基本情報（メール申込用）'!$A$7:$B$46,2,FALSE),"")</f>
        <v/>
      </c>
      <c r="B28" s="172"/>
      <c r="C28" s="125"/>
      <c r="D28" s="126" t="str">
        <f>IFERROR(VLOOKUP($C28,'参加選手登録表 (メール申込用)'!$B$4:$G$54,5,FALSE),"")</f>
        <v/>
      </c>
      <c r="E28" s="125"/>
      <c r="F28" s="126" t="str">
        <f>IFERROR(VLOOKUP($E28,'参加馬登録表 (メール申込用)'!$B$5:$L$55,2,FALSE),"")</f>
        <v/>
      </c>
      <c r="G28" s="127" t="str">
        <f>IF(C28=0,"",IFERROR(IF('団体情報・合計（メール申込用）'!$C$3="","",'団体情報・合計（メール申込用）'!$C$3),""))</f>
        <v/>
      </c>
      <c r="H28" s="128"/>
      <c r="I28" s="129" t="str">
        <f>IF(H28="OP",IFERROR(VLOOKUP(A28,'基本情報（メール申込用）'!$B$7:$D$46,3,FALSE),""),IFERROR(VLOOKUP(A28,'基本情報（メール申込用）'!$B$7:$D$46,2,FALSE),""))</f>
        <v/>
      </c>
    </row>
    <row r="29" spans="1:9" ht="24" customHeight="1" x14ac:dyDescent="0.25">
      <c r="A29" s="124" t="str">
        <f>IFERROR(VLOOKUP(B29,'基本情報（メール申込用）'!$A$7:$B$46,2,FALSE),"")</f>
        <v/>
      </c>
      <c r="B29" s="172"/>
      <c r="C29" s="125"/>
      <c r="D29" s="126" t="str">
        <f>IFERROR(VLOOKUP($C29,'参加選手登録表 (メール申込用)'!$B$4:$G$54,5,FALSE),"")</f>
        <v/>
      </c>
      <c r="E29" s="125"/>
      <c r="F29" s="126" t="str">
        <f>IFERROR(VLOOKUP($E29,'参加馬登録表 (メール申込用)'!$B$5:$L$55,2,FALSE),"")</f>
        <v/>
      </c>
      <c r="G29" s="127" t="str">
        <f>IF(C29=0,"",IFERROR(IF('団体情報・合計（メール申込用）'!$C$3="","",'団体情報・合計（メール申込用）'!$C$3),""))</f>
        <v/>
      </c>
      <c r="H29" s="128"/>
      <c r="I29" s="129" t="str">
        <f>IF(H29="OP",IFERROR(VLOOKUP(A29,'基本情報（メール申込用）'!$B$7:$D$46,3,FALSE),""),IFERROR(VLOOKUP(A29,'基本情報（メール申込用）'!$B$7:$D$46,2,FALSE),""))</f>
        <v/>
      </c>
    </row>
    <row r="30" spans="1:9" ht="24" customHeight="1" x14ac:dyDescent="0.25">
      <c r="A30" s="124" t="str">
        <f>IFERROR(VLOOKUP(B30,'基本情報（メール申込用）'!$A$7:$B$46,2,FALSE),"")</f>
        <v/>
      </c>
      <c r="B30" s="172"/>
      <c r="C30" s="125"/>
      <c r="D30" s="126" t="str">
        <f>IFERROR(VLOOKUP($C30,'参加選手登録表 (メール申込用)'!$B$4:$G$54,5,FALSE),"")</f>
        <v/>
      </c>
      <c r="E30" s="125"/>
      <c r="F30" s="126" t="str">
        <f>IFERROR(VLOOKUP($E30,'参加馬登録表 (メール申込用)'!$B$5:$L$55,2,FALSE),"")</f>
        <v/>
      </c>
      <c r="G30" s="127" t="str">
        <f>IF(C30=0,"",IFERROR(IF('団体情報・合計（メール申込用）'!$C$3="","",'団体情報・合計（メール申込用）'!$C$3),""))</f>
        <v/>
      </c>
      <c r="H30" s="128"/>
      <c r="I30" s="129" t="str">
        <f>IF(H30="OP",IFERROR(VLOOKUP(A30,'基本情報（メール申込用）'!$B$7:$D$46,3,FALSE),""),IFERROR(VLOOKUP(A30,'基本情報（メール申込用）'!$B$7:$D$46,2,FALSE),""))</f>
        <v/>
      </c>
    </row>
    <row r="31" spans="1:9" ht="24" customHeight="1" x14ac:dyDescent="0.25">
      <c r="A31" s="124" t="str">
        <f>IFERROR(VLOOKUP(B31,'基本情報（メール申込用）'!$A$7:$B$46,2,FALSE),"")</f>
        <v/>
      </c>
      <c r="B31" s="172"/>
      <c r="C31" s="125"/>
      <c r="D31" s="126" t="str">
        <f>IFERROR(VLOOKUP($C31,'参加選手登録表 (メール申込用)'!$B$4:$G$54,5,FALSE),"")</f>
        <v/>
      </c>
      <c r="E31" s="125"/>
      <c r="F31" s="126" t="str">
        <f>IFERROR(VLOOKUP($E31,'参加馬登録表 (メール申込用)'!$B$5:$L$55,2,FALSE),"")</f>
        <v/>
      </c>
      <c r="G31" s="127" t="str">
        <f>IF(C31=0,"",IFERROR(IF('団体情報・合計（メール申込用）'!$C$3="","",'団体情報・合計（メール申込用）'!$C$3),""))</f>
        <v/>
      </c>
      <c r="H31" s="128"/>
      <c r="I31" s="129" t="str">
        <f>IF(H31="OP",IFERROR(VLOOKUP(A31,'基本情報（メール申込用）'!$B$7:$D$46,3,FALSE),""),IFERROR(VLOOKUP(A31,'基本情報（メール申込用）'!$B$7:$D$46,2,FALSE),""))</f>
        <v/>
      </c>
    </row>
    <row r="32" spans="1:9" ht="24" customHeight="1" x14ac:dyDescent="0.25">
      <c r="A32" s="124" t="str">
        <f>IFERROR(VLOOKUP(B32,'基本情報（メール申込用）'!$A$7:$B$46,2,FALSE),"")</f>
        <v/>
      </c>
      <c r="B32" s="172"/>
      <c r="C32" s="125"/>
      <c r="D32" s="126" t="str">
        <f>IFERROR(VLOOKUP($C32,'参加選手登録表 (メール申込用)'!$B$4:$G$54,5,FALSE),"")</f>
        <v/>
      </c>
      <c r="E32" s="125"/>
      <c r="F32" s="126" t="str">
        <f>IFERROR(VLOOKUP($E32,'参加馬登録表 (メール申込用)'!$B$5:$L$55,2,FALSE),"")</f>
        <v/>
      </c>
      <c r="G32" s="127" t="str">
        <f>IF(C32=0,"",IFERROR(IF('団体情報・合計（メール申込用）'!$C$3="","",'団体情報・合計（メール申込用）'!$C$3),""))</f>
        <v/>
      </c>
      <c r="H32" s="128"/>
      <c r="I32" s="129" t="str">
        <f>IF(H32="OP",IFERROR(VLOOKUP(A32,'基本情報（メール申込用）'!$B$7:$D$46,3,FALSE),""),IFERROR(VLOOKUP(A32,'基本情報（メール申込用）'!$B$7:$D$46,2,FALSE),""))</f>
        <v/>
      </c>
    </row>
    <row r="33" spans="1:9" ht="24" customHeight="1" x14ac:dyDescent="0.25">
      <c r="A33" s="124" t="str">
        <f>IFERROR(VLOOKUP(B33,'基本情報（メール申込用）'!$A$7:$B$46,2,FALSE),"")</f>
        <v/>
      </c>
      <c r="B33" s="172"/>
      <c r="C33" s="125"/>
      <c r="D33" s="126" t="str">
        <f>IFERROR(VLOOKUP($C33,'参加選手登録表 (メール申込用)'!$B$4:$G$54,5,FALSE),"")</f>
        <v/>
      </c>
      <c r="E33" s="125"/>
      <c r="F33" s="126" t="str">
        <f>IFERROR(VLOOKUP($E33,'参加馬登録表 (メール申込用)'!$B$5:$L$55,2,FALSE),"")</f>
        <v/>
      </c>
      <c r="G33" s="127" t="str">
        <f>IF(C33=0,"",IFERROR(IF('団体情報・合計（メール申込用）'!$C$3="","",'団体情報・合計（メール申込用）'!$C$3),""))</f>
        <v/>
      </c>
      <c r="H33" s="128"/>
      <c r="I33" s="129" t="str">
        <f>IF(H33="OP",IFERROR(VLOOKUP(A33,'基本情報（メール申込用）'!$B$7:$D$46,3,FALSE),""),IFERROR(VLOOKUP(A33,'基本情報（メール申込用）'!$B$7:$D$46,2,FALSE),""))</f>
        <v/>
      </c>
    </row>
    <row r="34" spans="1:9" ht="24" customHeight="1" thickBot="1" x14ac:dyDescent="0.3">
      <c r="A34" s="130" t="str">
        <f>IFERROR(VLOOKUP(B34,'基本情報（メール申込用）'!$A$7:$B$46,2,FALSE),"")</f>
        <v/>
      </c>
      <c r="B34" s="173"/>
      <c r="C34" s="74"/>
      <c r="D34" s="131" t="str">
        <f>IFERROR(VLOOKUP($C34,'参加選手登録表 (メール申込用)'!$B$4:$G$54,5,FALSE),"")</f>
        <v/>
      </c>
      <c r="E34" s="74"/>
      <c r="F34" s="131" t="str">
        <f>IFERROR(VLOOKUP($E34,'参加馬登録表 (メール申込用)'!$B$5:$L$55,2,FALSE),"")</f>
        <v/>
      </c>
      <c r="G34" s="132" t="str">
        <f>IF(C34=0,"",IFERROR(IF('団体情報・合計（メール申込用）'!$C$3="","",'団体情報・合計（メール申込用）'!$C$3),""))</f>
        <v/>
      </c>
      <c r="H34" s="75"/>
      <c r="I34" s="133" t="str">
        <f>IF(H34="OP",IFERROR(VLOOKUP(A34,'基本情報（メール申込用）'!$B$7:$D$46,3,FALSE),""),IFERROR(VLOOKUP(A34,'基本情報（メール申込用）'!$B$7:$D$46,2,FALSE),""))</f>
        <v/>
      </c>
    </row>
    <row r="35" spans="1:9" ht="24" customHeight="1" x14ac:dyDescent="0.25">
      <c r="A35" s="134" t="str">
        <f>IFERROR(VLOOKUP(B35,'基本情報（メール申込用）'!$A$7:$B$46,2,FALSE),"")</f>
        <v/>
      </c>
      <c r="B35" s="174"/>
      <c r="C35" s="50"/>
      <c r="D35" s="135" t="str">
        <f>IFERROR(VLOOKUP($C35,'参加選手登録表 (メール申込用)'!$B$4:$G$54,5,FALSE),"")</f>
        <v/>
      </c>
      <c r="E35" s="50"/>
      <c r="F35" s="135" t="str">
        <f>IFERROR(VLOOKUP($E35,'参加馬登録表 (メール申込用)'!$B$5:$L$55,2,FALSE),"")</f>
        <v/>
      </c>
      <c r="G35" s="136" t="str">
        <f>IF(C35=0,"",IFERROR(IF('団体情報・合計（メール申込用）'!$C$3="","",'団体情報・合計（メール申込用）'!$C$3),""))</f>
        <v/>
      </c>
      <c r="H35" s="51"/>
      <c r="I35" s="137" t="str">
        <f>IF(H35="OP",IFERROR(VLOOKUP(A35,'基本情報（メール申込用）'!$B$7:$D$46,3,FALSE),""),IFERROR(VLOOKUP(A35,'基本情報（メール申込用）'!$B$7:$D$46,2,FALSE),""))</f>
        <v/>
      </c>
    </row>
    <row r="36" spans="1:9" ht="24" customHeight="1" x14ac:dyDescent="0.25">
      <c r="A36" s="124" t="str">
        <f>IFERROR(VLOOKUP(B36,'基本情報（メール申込用）'!$A$7:$B$46,2,FALSE),"")</f>
        <v/>
      </c>
      <c r="B36" s="172"/>
      <c r="C36" s="125"/>
      <c r="D36" s="126" t="str">
        <f>IFERROR(VLOOKUP($C36,'参加選手登録表 (メール申込用)'!$B$4:$G$54,5,FALSE),"")</f>
        <v/>
      </c>
      <c r="E36" s="125"/>
      <c r="F36" s="126" t="str">
        <f>IFERROR(VLOOKUP($E36,'参加馬登録表 (メール申込用)'!$B$5:$L$55,2,FALSE),"")</f>
        <v/>
      </c>
      <c r="G36" s="127" t="str">
        <f>IF(C36=0,"",IFERROR(IF('団体情報・合計（メール申込用）'!$C$3="","",'団体情報・合計（メール申込用）'!$C$3),""))</f>
        <v/>
      </c>
      <c r="H36" s="128"/>
      <c r="I36" s="129" t="str">
        <f>IF(H36="OP",IFERROR(VLOOKUP(A36,'基本情報（メール申込用）'!$B$7:$D$46,3,FALSE),""),IFERROR(VLOOKUP(A36,'基本情報（メール申込用）'!$B$7:$D$46,2,FALSE),""))</f>
        <v/>
      </c>
    </row>
    <row r="37" spans="1:9" ht="24" customHeight="1" x14ac:dyDescent="0.25">
      <c r="A37" s="124" t="str">
        <f>IFERROR(VLOOKUP(B37,'基本情報（メール申込用）'!$A$7:$B$46,2,FALSE),"")</f>
        <v/>
      </c>
      <c r="B37" s="172"/>
      <c r="C37" s="125"/>
      <c r="D37" s="126" t="str">
        <f>IFERROR(VLOOKUP($C37,'参加選手登録表 (メール申込用)'!$B$4:$G$54,5,FALSE),"")</f>
        <v/>
      </c>
      <c r="E37" s="125"/>
      <c r="F37" s="126" t="str">
        <f>IFERROR(VLOOKUP($E37,'参加馬登録表 (メール申込用)'!$B$5:$L$55,2,FALSE),"")</f>
        <v/>
      </c>
      <c r="G37" s="127" t="str">
        <f>IF(C37=0,"",IFERROR(IF('団体情報・合計（メール申込用）'!$C$3="","",'団体情報・合計（メール申込用）'!$C$3),""))</f>
        <v/>
      </c>
      <c r="H37" s="128"/>
      <c r="I37" s="129" t="str">
        <f>IF(H37="OP",IFERROR(VLOOKUP(A37,'基本情報（メール申込用）'!$B$7:$D$46,3,FALSE),""),IFERROR(VLOOKUP(A37,'基本情報（メール申込用）'!$B$7:$D$46,2,FALSE),""))</f>
        <v/>
      </c>
    </row>
    <row r="38" spans="1:9" ht="24" customHeight="1" x14ac:dyDescent="0.25">
      <c r="A38" s="124" t="str">
        <f>IFERROR(VLOOKUP(B38,'基本情報（メール申込用）'!$A$7:$B$46,2,FALSE),"")</f>
        <v/>
      </c>
      <c r="B38" s="172"/>
      <c r="C38" s="125"/>
      <c r="D38" s="126" t="str">
        <f>IFERROR(VLOOKUP($C38,'参加選手登録表 (メール申込用)'!$B$4:$G$54,5,FALSE),"")</f>
        <v/>
      </c>
      <c r="E38" s="125"/>
      <c r="F38" s="126" t="str">
        <f>IFERROR(VLOOKUP($E38,'参加馬登録表 (メール申込用)'!$B$5:$L$55,2,FALSE),"")</f>
        <v/>
      </c>
      <c r="G38" s="127" t="str">
        <f>IF(C38=0,"",IFERROR(IF('団体情報・合計（メール申込用）'!$C$3="","",'団体情報・合計（メール申込用）'!$C$3),""))</f>
        <v/>
      </c>
      <c r="H38" s="128"/>
      <c r="I38" s="129" t="str">
        <f>IF(H38="OP",IFERROR(VLOOKUP(A38,'基本情報（メール申込用）'!$B$7:$D$46,3,FALSE),""),IFERROR(VLOOKUP(A38,'基本情報（メール申込用）'!$B$7:$D$46,2,FALSE),""))</f>
        <v/>
      </c>
    </row>
    <row r="39" spans="1:9" ht="24" customHeight="1" x14ac:dyDescent="0.25">
      <c r="A39" s="124" t="str">
        <f>IFERROR(VLOOKUP(B39,'基本情報（メール申込用）'!$A$7:$B$46,2,FALSE),"")</f>
        <v/>
      </c>
      <c r="B39" s="172"/>
      <c r="C39" s="125"/>
      <c r="D39" s="126" t="str">
        <f>IFERROR(VLOOKUP($C39,'参加選手登録表 (メール申込用)'!$B$4:$G$54,5,FALSE),"")</f>
        <v/>
      </c>
      <c r="E39" s="125"/>
      <c r="F39" s="126" t="str">
        <f>IFERROR(VLOOKUP($E39,'参加馬登録表 (メール申込用)'!$B$5:$L$55,2,FALSE),"")</f>
        <v/>
      </c>
      <c r="G39" s="127" t="str">
        <f>IF(C39=0,"",IFERROR(IF('団体情報・合計（メール申込用）'!$C$3="","",'団体情報・合計（メール申込用）'!$C$3),""))</f>
        <v/>
      </c>
      <c r="H39" s="128"/>
      <c r="I39" s="129" t="str">
        <f>IF(H39="OP",IFERROR(VLOOKUP(A39,'基本情報（メール申込用）'!$B$7:$D$46,3,FALSE),""),IFERROR(VLOOKUP(A39,'基本情報（メール申込用）'!$B$7:$D$46,2,FALSE),""))</f>
        <v/>
      </c>
    </row>
    <row r="40" spans="1:9" ht="24" customHeight="1" x14ac:dyDescent="0.25">
      <c r="A40" s="124" t="str">
        <f>IFERROR(VLOOKUP(B40,'基本情報（メール申込用）'!$A$7:$B$46,2,FALSE),"")</f>
        <v/>
      </c>
      <c r="B40" s="172"/>
      <c r="C40" s="125"/>
      <c r="D40" s="126" t="str">
        <f>IFERROR(VLOOKUP($C40,'参加選手登録表 (メール申込用)'!$B$4:$G$54,5,FALSE),"")</f>
        <v/>
      </c>
      <c r="E40" s="125"/>
      <c r="F40" s="126" t="str">
        <f>IFERROR(VLOOKUP($E40,'参加馬登録表 (メール申込用)'!$B$5:$L$55,2,FALSE),"")</f>
        <v/>
      </c>
      <c r="G40" s="127" t="str">
        <f>IF(C40=0,"",IFERROR(IF('団体情報・合計（メール申込用）'!$C$3="","",'団体情報・合計（メール申込用）'!$C$3),""))</f>
        <v/>
      </c>
      <c r="H40" s="128"/>
      <c r="I40" s="129" t="str">
        <f>IF(H40="OP",IFERROR(VLOOKUP(A40,'基本情報（メール申込用）'!$B$7:$D$46,3,FALSE),""),IFERROR(VLOOKUP(A40,'基本情報（メール申込用）'!$B$7:$D$46,2,FALSE),""))</f>
        <v/>
      </c>
    </row>
    <row r="41" spans="1:9" ht="24" customHeight="1" x14ac:dyDescent="0.25">
      <c r="A41" s="124" t="str">
        <f>IFERROR(VLOOKUP(B41,'基本情報（メール申込用）'!$A$7:$B$46,2,FALSE),"")</f>
        <v/>
      </c>
      <c r="B41" s="172"/>
      <c r="C41" s="125"/>
      <c r="D41" s="126" t="str">
        <f>IFERROR(VLOOKUP($C41,'参加選手登録表 (メール申込用)'!$B$4:$G$54,5,FALSE),"")</f>
        <v/>
      </c>
      <c r="E41" s="125"/>
      <c r="F41" s="126" t="str">
        <f>IFERROR(VLOOKUP($E41,'参加馬登録表 (メール申込用)'!$B$5:$L$55,2,FALSE),"")</f>
        <v/>
      </c>
      <c r="G41" s="127" t="str">
        <f>IF(C41=0,"",IFERROR(IF('団体情報・合計（メール申込用）'!$C$3="","",'団体情報・合計（メール申込用）'!$C$3),""))</f>
        <v/>
      </c>
      <c r="H41" s="128"/>
      <c r="I41" s="129" t="str">
        <f>IF(H41="OP",IFERROR(VLOOKUP(A41,'基本情報（メール申込用）'!$B$7:$D$46,3,FALSE),""),IFERROR(VLOOKUP(A41,'基本情報（メール申込用）'!$B$7:$D$46,2,FALSE),""))</f>
        <v/>
      </c>
    </row>
    <row r="42" spans="1:9" ht="24" customHeight="1" x14ac:dyDescent="0.25">
      <c r="A42" s="124" t="str">
        <f>IFERROR(VLOOKUP(B42,'基本情報（メール申込用）'!$A$7:$B$46,2,FALSE),"")</f>
        <v/>
      </c>
      <c r="B42" s="172"/>
      <c r="C42" s="125"/>
      <c r="D42" s="126" t="str">
        <f>IFERROR(VLOOKUP($C42,'参加選手登録表 (メール申込用)'!$B$4:$G$54,5,FALSE),"")</f>
        <v/>
      </c>
      <c r="E42" s="125"/>
      <c r="F42" s="126" t="str">
        <f>IFERROR(VLOOKUP($E42,'参加馬登録表 (メール申込用)'!$B$5:$L$55,2,FALSE),"")</f>
        <v/>
      </c>
      <c r="G42" s="127" t="str">
        <f>IF(C42=0,"",IFERROR(IF('団体情報・合計（メール申込用）'!$C$3="","",'団体情報・合計（メール申込用）'!$C$3),""))</f>
        <v/>
      </c>
      <c r="H42" s="128"/>
      <c r="I42" s="129" t="str">
        <f>IF(H42="OP",IFERROR(VLOOKUP(A42,'基本情報（メール申込用）'!$B$7:$D$46,3,FALSE),""),IFERROR(VLOOKUP(A42,'基本情報（メール申込用）'!$B$7:$D$46,2,FALSE),""))</f>
        <v/>
      </c>
    </row>
    <row r="43" spans="1:9" ht="24" customHeight="1" x14ac:dyDescent="0.25">
      <c r="A43" s="124" t="str">
        <f>IFERROR(VLOOKUP(B43,'基本情報（メール申込用）'!$A$7:$B$46,2,FALSE),"")</f>
        <v/>
      </c>
      <c r="B43" s="172"/>
      <c r="C43" s="125"/>
      <c r="D43" s="126" t="str">
        <f>IFERROR(VLOOKUP($C43,'参加選手登録表 (メール申込用)'!$B$4:$G$54,5,FALSE),"")</f>
        <v/>
      </c>
      <c r="E43" s="125"/>
      <c r="F43" s="126" t="str">
        <f>IFERROR(VLOOKUP($E43,'参加馬登録表 (メール申込用)'!$B$5:$L$55,2,FALSE),"")</f>
        <v/>
      </c>
      <c r="G43" s="127" t="str">
        <f>IF(C43=0,"",IFERROR(IF('団体情報・合計（メール申込用）'!$C$3="","",'団体情報・合計（メール申込用）'!$C$3),""))</f>
        <v/>
      </c>
      <c r="H43" s="128"/>
      <c r="I43" s="129" t="str">
        <f>IF(H43="OP",IFERROR(VLOOKUP(A43,'基本情報（メール申込用）'!$B$7:$D$46,3,FALSE),""),IFERROR(VLOOKUP(A43,'基本情報（メール申込用）'!$B$7:$D$46,2,FALSE),""))</f>
        <v/>
      </c>
    </row>
    <row r="44" spans="1:9" ht="24" customHeight="1" thickBot="1" x14ac:dyDescent="0.3">
      <c r="A44" s="138" t="str">
        <f>IFERROR(VLOOKUP(B44,'基本情報（メール申込用）'!$A$7:$B$46,2,FALSE),"")</f>
        <v/>
      </c>
      <c r="B44" s="175"/>
      <c r="C44" s="139"/>
      <c r="D44" s="140" t="str">
        <f>IFERROR(VLOOKUP($C44,'参加選手登録表 (メール申込用)'!$B$4:$G$54,5,FALSE),"")</f>
        <v/>
      </c>
      <c r="E44" s="139"/>
      <c r="F44" s="140" t="str">
        <f>IFERROR(VLOOKUP($E44,'参加馬登録表 (メール申込用)'!$B$5:$L$55,2,FALSE),"")</f>
        <v/>
      </c>
      <c r="G44" s="141" t="str">
        <f>IF(C44=0,"",IFERROR(IF('団体情報・合計（メール申込用）'!$C$3="","",'団体情報・合計（メール申込用）'!$C$3),""))</f>
        <v/>
      </c>
      <c r="H44" s="142"/>
      <c r="I44" s="143" t="str">
        <f>IF(H44="OP",IFERROR(VLOOKUP(A44,'基本情報（メール申込用）'!$B$7:$D$46,3,FALSE),""),IFERROR(VLOOKUP(A44,'基本情報（メール申込用）'!$B$7:$D$46,2,FALSE),""))</f>
        <v/>
      </c>
    </row>
    <row r="45" spans="1:9" ht="24" customHeight="1" x14ac:dyDescent="0.25">
      <c r="A45" s="144" t="str">
        <f>IFERROR(VLOOKUP(B45,'基本情報（メール申込用）'!$A$7:$B$46,2,FALSE),"")</f>
        <v/>
      </c>
      <c r="B45" s="176"/>
      <c r="C45" s="71"/>
      <c r="D45" s="145" t="str">
        <f>IFERROR(VLOOKUP($C45,'参加選手登録表 (メール申込用)'!$B$4:$G$54,5,FALSE),"")</f>
        <v/>
      </c>
      <c r="E45" s="71"/>
      <c r="F45" s="145" t="str">
        <f>IFERROR(VLOOKUP($E45,'参加馬登録表 (メール申込用)'!$B$5:$L$55,2,FALSE),"")</f>
        <v/>
      </c>
      <c r="G45" s="146" t="str">
        <f>IF(C45=0,"",IFERROR(IF('団体情報・合計（メール申込用）'!$C$3="","",'団体情報・合計（メール申込用）'!$C$3),""))</f>
        <v/>
      </c>
      <c r="H45" s="72"/>
      <c r="I45" s="147" t="str">
        <f>IF(H45="OP",IFERROR(VLOOKUP(A45,'基本情報（メール申込用）'!$B$7:$D$46,3,FALSE),""),IFERROR(VLOOKUP(A45,'基本情報（メール申込用）'!$B$7:$D$46,2,FALSE),""))</f>
        <v/>
      </c>
    </row>
    <row r="46" spans="1:9" ht="24" customHeight="1" x14ac:dyDescent="0.25">
      <c r="A46" s="124" t="str">
        <f>IFERROR(VLOOKUP(B46,'基本情報（メール申込用）'!$A$7:$B$46,2,FALSE),"")</f>
        <v/>
      </c>
      <c r="B46" s="172"/>
      <c r="C46" s="125"/>
      <c r="D46" s="126" t="str">
        <f>IFERROR(VLOOKUP($C46,'参加選手登録表 (メール申込用)'!$B$4:$G$54,5,FALSE),"")</f>
        <v/>
      </c>
      <c r="E46" s="125"/>
      <c r="F46" s="126" t="str">
        <f>IFERROR(VLOOKUP($E46,'参加馬登録表 (メール申込用)'!$B$5:$L$55,2,FALSE),"")</f>
        <v/>
      </c>
      <c r="G46" s="127" t="str">
        <f>IF(C46=0,"",IFERROR(IF('団体情報・合計（メール申込用）'!$C$3="","",'団体情報・合計（メール申込用）'!$C$3),""))</f>
        <v/>
      </c>
      <c r="H46" s="128"/>
      <c r="I46" s="129" t="str">
        <f>IF(H46="OP",IFERROR(VLOOKUP(A46,'基本情報（メール申込用）'!$B$7:$D$46,3,FALSE),""),IFERROR(VLOOKUP(A46,'基本情報（メール申込用）'!$B$7:$D$46,2,FALSE),""))</f>
        <v/>
      </c>
    </row>
    <row r="47" spans="1:9" ht="24" customHeight="1" x14ac:dyDescent="0.25">
      <c r="A47" s="124" t="str">
        <f>IFERROR(VLOOKUP(B47,'基本情報（メール申込用）'!$A$7:$B$46,2,FALSE),"")</f>
        <v/>
      </c>
      <c r="B47" s="172"/>
      <c r="C47" s="125"/>
      <c r="D47" s="126" t="str">
        <f>IFERROR(VLOOKUP($C47,'参加選手登録表 (メール申込用)'!$B$4:$G$54,5,FALSE),"")</f>
        <v/>
      </c>
      <c r="E47" s="125"/>
      <c r="F47" s="126" t="str">
        <f>IFERROR(VLOOKUP($E47,'参加馬登録表 (メール申込用)'!$B$5:$L$55,2,FALSE),"")</f>
        <v/>
      </c>
      <c r="G47" s="127" t="str">
        <f>IF(C47=0,"",IFERROR(IF('団体情報・合計（メール申込用）'!$C$3="","",'団体情報・合計（メール申込用）'!$C$3),""))</f>
        <v/>
      </c>
      <c r="H47" s="128"/>
      <c r="I47" s="129" t="str">
        <f>IF(H47="OP",IFERROR(VLOOKUP(A47,'基本情報（メール申込用）'!$B$7:$D$46,3,FALSE),""),IFERROR(VLOOKUP(A47,'基本情報（メール申込用）'!$B$7:$D$46,2,FALSE),""))</f>
        <v/>
      </c>
    </row>
    <row r="48" spans="1:9" ht="24" customHeight="1" x14ac:dyDescent="0.25">
      <c r="A48" s="124" t="str">
        <f>IFERROR(VLOOKUP(B48,'基本情報（メール申込用）'!$A$7:$B$46,2,FALSE),"")</f>
        <v/>
      </c>
      <c r="B48" s="172"/>
      <c r="C48" s="125"/>
      <c r="D48" s="126" t="str">
        <f>IFERROR(VLOOKUP($C48,'参加選手登録表 (メール申込用)'!$B$4:$G$54,5,FALSE),"")</f>
        <v/>
      </c>
      <c r="E48" s="125"/>
      <c r="F48" s="126" t="str">
        <f>IFERROR(VLOOKUP($E48,'参加馬登録表 (メール申込用)'!$B$5:$L$55,2,FALSE),"")</f>
        <v/>
      </c>
      <c r="G48" s="127" t="str">
        <f>IF(C48=0,"",IFERROR(IF('団体情報・合計（メール申込用）'!$C$3="","",'団体情報・合計（メール申込用）'!$C$3),""))</f>
        <v/>
      </c>
      <c r="H48" s="128"/>
      <c r="I48" s="129" t="str">
        <f>IF(H48="OP",IFERROR(VLOOKUP(A48,'基本情報（メール申込用）'!$B$7:$D$46,3,FALSE),""),IFERROR(VLOOKUP(A48,'基本情報（メール申込用）'!$B$7:$D$46,2,FALSE),""))</f>
        <v/>
      </c>
    </row>
    <row r="49" spans="1:9" ht="24" customHeight="1" x14ac:dyDescent="0.25">
      <c r="A49" s="124" t="str">
        <f>IFERROR(VLOOKUP(B49,'基本情報（メール申込用）'!$A$7:$B$46,2,FALSE),"")</f>
        <v/>
      </c>
      <c r="B49" s="172"/>
      <c r="C49" s="125"/>
      <c r="D49" s="126" t="str">
        <f>IFERROR(VLOOKUP($C49,'参加選手登録表 (メール申込用)'!$B$4:$G$54,5,FALSE),"")</f>
        <v/>
      </c>
      <c r="E49" s="125"/>
      <c r="F49" s="126" t="str">
        <f>IFERROR(VLOOKUP($E49,'参加馬登録表 (メール申込用)'!$B$5:$L$55,2,FALSE),"")</f>
        <v/>
      </c>
      <c r="G49" s="127" t="str">
        <f>IF(C49=0,"",IFERROR(IF('団体情報・合計（メール申込用）'!$C$3="","",'団体情報・合計（メール申込用）'!$C$3),""))</f>
        <v/>
      </c>
      <c r="H49" s="128"/>
      <c r="I49" s="129" t="str">
        <f>IF(H49="OP",IFERROR(VLOOKUP(A49,'基本情報（メール申込用）'!$B$7:$D$46,3,FALSE),""),IFERROR(VLOOKUP(A49,'基本情報（メール申込用）'!$B$7:$D$46,2,FALSE),""))</f>
        <v/>
      </c>
    </row>
    <row r="50" spans="1:9" ht="24" customHeight="1" x14ac:dyDescent="0.25">
      <c r="A50" s="124" t="str">
        <f>IFERROR(VLOOKUP(B50,'基本情報（メール申込用）'!$A$7:$B$46,2,FALSE),"")</f>
        <v/>
      </c>
      <c r="B50" s="172"/>
      <c r="C50" s="125"/>
      <c r="D50" s="126" t="str">
        <f>IFERROR(VLOOKUP($C50,'参加選手登録表 (メール申込用)'!$B$4:$G$54,5,FALSE),"")</f>
        <v/>
      </c>
      <c r="E50" s="125"/>
      <c r="F50" s="126" t="str">
        <f>IFERROR(VLOOKUP($E50,'参加馬登録表 (メール申込用)'!$B$5:$L$55,2,FALSE),"")</f>
        <v/>
      </c>
      <c r="G50" s="127" t="str">
        <f>IF(C50=0,"",IFERROR(IF('団体情報・合計（メール申込用）'!$C$3="","",'団体情報・合計（メール申込用）'!$C$3),""))</f>
        <v/>
      </c>
      <c r="H50" s="128"/>
      <c r="I50" s="129" t="str">
        <f>IF(H50="OP",IFERROR(VLOOKUP(A50,'基本情報（メール申込用）'!$B$7:$D$46,3,FALSE),""),IFERROR(VLOOKUP(A50,'基本情報（メール申込用）'!$B$7:$D$46,2,FALSE),""))</f>
        <v/>
      </c>
    </row>
    <row r="51" spans="1:9" ht="24" customHeight="1" x14ac:dyDescent="0.25">
      <c r="A51" s="124" t="str">
        <f>IFERROR(VLOOKUP(B51,'基本情報（メール申込用）'!$A$7:$B$46,2,FALSE),"")</f>
        <v/>
      </c>
      <c r="B51" s="172"/>
      <c r="C51" s="125"/>
      <c r="D51" s="126" t="str">
        <f>IFERROR(VLOOKUP($C51,'参加選手登録表 (メール申込用)'!$B$4:$G$54,5,FALSE),"")</f>
        <v/>
      </c>
      <c r="E51" s="125"/>
      <c r="F51" s="126" t="str">
        <f>IFERROR(VLOOKUP($E51,'参加馬登録表 (メール申込用)'!$B$5:$L$55,2,FALSE),"")</f>
        <v/>
      </c>
      <c r="G51" s="127" t="str">
        <f>IF(C51=0,"",IFERROR(IF('団体情報・合計（メール申込用）'!$C$3="","",'団体情報・合計（メール申込用）'!$C$3),""))</f>
        <v/>
      </c>
      <c r="H51" s="128"/>
      <c r="I51" s="129" t="str">
        <f>IF(H51="OP",IFERROR(VLOOKUP(A51,'基本情報（メール申込用）'!$B$7:$D$46,3,FALSE),""),IFERROR(VLOOKUP(A51,'基本情報（メール申込用）'!$B$7:$D$46,2,FALSE),""))</f>
        <v/>
      </c>
    </row>
    <row r="52" spans="1:9" ht="24" customHeight="1" x14ac:dyDescent="0.25">
      <c r="A52" s="124" t="str">
        <f>IFERROR(VLOOKUP(B52,'基本情報（メール申込用）'!$A$7:$B$46,2,FALSE),"")</f>
        <v/>
      </c>
      <c r="B52" s="172"/>
      <c r="C52" s="125"/>
      <c r="D52" s="126" t="str">
        <f>IFERROR(VLOOKUP($C52,'参加選手登録表 (メール申込用)'!$B$4:$G$54,5,FALSE),"")</f>
        <v/>
      </c>
      <c r="E52" s="125"/>
      <c r="F52" s="126" t="str">
        <f>IFERROR(VLOOKUP($E52,'参加馬登録表 (メール申込用)'!$B$5:$L$55,2,FALSE),"")</f>
        <v/>
      </c>
      <c r="G52" s="127" t="str">
        <f>IF(C52=0,"",IFERROR(IF('団体情報・合計（メール申込用）'!$C$3="","",'団体情報・合計（メール申込用）'!$C$3),""))</f>
        <v/>
      </c>
      <c r="H52" s="128"/>
      <c r="I52" s="129" t="str">
        <f>IF(H52="OP",IFERROR(VLOOKUP(A52,'基本情報（メール申込用）'!$B$7:$D$46,3,FALSE),""),IFERROR(VLOOKUP(A52,'基本情報（メール申込用）'!$B$7:$D$46,2,FALSE),""))</f>
        <v/>
      </c>
    </row>
    <row r="53" spans="1:9" ht="24" customHeight="1" x14ac:dyDescent="0.25">
      <c r="A53" s="124" t="str">
        <f>IFERROR(VLOOKUP(B53,'基本情報（メール申込用）'!$A$7:$B$46,2,FALSE),"")</f>
        <v/>
      </c>
      <c r="B53" s="172"/>
      <c r="C53" s="125"/>
      <c r="D53" s="126" t="str">
        <f>IFERROR(VLOOKUP($C53,'参加選手登録表 (メール申込用)'!$B$4:$G$54,5,FALSE),"")</f>
        <v/>
      </c>
      <c r="E53" s="125"/>
      <c r="F53" s="126" t="str">
        <f>IFERROR(VLOOKUP($E53,'参加馬登録表 (メール申込用)'!$B$5:$L$55,2,FALSE),"")</f>
        <v/>
      </c>
      <c r="G53" s="127" t="str">
        <f>IF(C53=0,"",IFERROR(IF('団体情報・合計（メール申込用）'!$C$3="","",'団体情報・合計（メール申込用）'!$C$3),""))</f>
        <v/>
      </c>
      <c r="H53" s="128"/>
      <c r="I53" s="129" t="str">
        <f>IF(H53="OP",IFERROR(VLOOKUP(A53,'基本情報（メール申込用）'!$B$7:$D$46,3,FALSE),""),IFERROR(VLOOKUP(A53,'基本情報（メール申込用）'!$B$7:$D$46,2,FALSE),""))</f>
        <v/>
      </c>
    </row>
    <row r="54" spans="1:9" ht="24" customHeight="1" thickBot="1" x14ac:dyDescent="0.3">
      <c r="A54" s="130" t="str">
        <f>IFERROR(VLOOKUP(B54,'基本情報（メール申込用）'!$A$7:$B$46,2,FALSE),"")</f>
        <v/>
      </c>
      <c r="B54" s="173"/>
      <c r="C54" s="74"/>
      <c r="D54" s="131" t="str">
        <f>IFERROR(VLOOKUP($C54,'参加選手登録表 (メール申込用)'!$B$4:$G$54,5,FALSE),"")</f>
        <v/>
      </c>
      <c r="E54" s="74"/>
      <c r="F54" s="131" t="str">
        <f>IFERROR(VLOOKUP($E54,'参加馬登録表 (メール申込用)'!$B$5:$L$55,2,FALSE),"")</f>
        <v/>
      </c>
      <c r="G54" s="132" t="str">
        <f>IF(C54=0,"",IFERROR(IF('団体情報・合計（メール申込用）'!$C$3="","",'団体情報・合計（メール申込用）'!$C$3),""))</f>
        <v/>
      </c>
      <c r="H54" s="75"/>
      <c r="I54" s="133" t="str">
        <f>IF(H54="OP",IFERROR(VLOOKUP(A54,'基本情報（メール申込用）'!$B$7:$D$46,3,FALSE),""),IFERROR(VLOOKUP(A54,'基本情報（メール申込用）'!$B$7:$D$46,2,FALSE),""))</f>
        <v/>
      </c>
    </row>
    <row r="55" spans="1:9" ht="24" customHeight="1" x14ac:dyDescent="0.25">
      <c r="A55" s="134" t="str">
        <f>IFERROR(VLOOKUP(B55,'基本情報（メール申込用）'!$A$7:$B$46,2,FALSE),"")</f>
        <v/>
      </c>
      <c r="B55" s="174"/>
      <c r="C55" s="50"/>
      <c r="D55" s="135" t="str">
        <f>IFERROR(VLOOKUP($C55,'参加選手登録表 (メール申込用)'!$B$4:$G$54,5,FALSE),"")</f>
        <v/>
      </c>
      <c r="E55" s="50"/>
      <c r="F55" s="135" t="str">
        <f>IFERROR(VLOOKUP($E55,'参加馬登録表 (メール申込用)'!$B$5:$L$55,2,FALSE),"")</f>
        <v/>
      </c>
      <c r="G55" s="136" t="str">
        <f>IF(C55=0,"",IFERROR(IF('団体情報・合計（メール申込用）'!$C$3="","",'団体情報・合計（メール申込用）'!$C$3),""))</f>
        <v/>
      </c>
      <c r="H55" s="51"/>
      <c r="I55" s="137" t="str">
        <f>IF(H55="OP",IFERROR(VLOOKUP(A55,'基本情報（メール申込用）'!$B$7:$D$46,3,FALSE),""),IFERROR(VLOOKUP(A55,'基本情報（メール申込用）'!$B$7:$D$46,2,FALSE),""))</f>
        <v/>
      </c>
    </row>
    <row r="56" spans="1:9" ht="24" customHeight="1" x14ac:dyDescent="0.25">
      <c r="A56" s="124" t="str">
        <f>IFERROR(VLOOKUP(B56,'基本情報（メール申込用）'!$A$7:$B$46,2,FALSE),"")</f>
        <v/>
      </c>
      <c r="B56" s="172"/>
      <c r="C56" s="125"/>
      <c r="D56" s="126" t="str">
        <f>IFERROR(VLOOKUP($C56,'参加選手登録表 (メール申込用)'!$B$4:$G$54,5,FALSE),"")</f>
        <v/>
      </c>
      <c r="E56" s="125"/>
      <c r="F56" s="126" t="str">
        <f>IFERROR(VLOOKUP($E56,'参加馬登録表 (メール申込用)'!$B$5:$L$55,2,FALSE),"")</f>
        <v/>
      </c>
      <c r="G56" s="127" t="str">
        <f>IF(C56=0,"",IFERROR(IF('団体情報・合計（メール申込用）'!$C$3="","",'団体情報・合計（メール申込用）'!$C$3),""))</f>
        <v/>
      </c>
      <c r="H56" s="128"/>
      <c r="I56" s="129" t="str">
        <f>IF(H56="OP",IFERROR(VLOOKUP(A56,'基本情報（メール申込用）'!$B$7:$D$46,3,FALSE),""),IFERROR(VLOOKUP(A56,'基本情報（メール申込用）'!$B$7:$D$46,2,FALSE),""))</f>
        <v/>
      </c>
    </row>
    <row r="57" spans="1:9" ht="24" customHeight="1" x14ac:dyDescent="0.25">
      <c r="A57" s="124" t="str">
        <f>IFERROR(VLOOKUP(B57,'基本情報（メール申込用）'!$A$7:$B$46,2,FALSE),"")</f>
        <v/>
      </c>
      <c r="B57" s="172"/>
      <c r="C57" s="125"/>
      <c r="D57" s="126" t="str">
        <f>IFERROR(VLOOKUP($C57,'参加選手登録表 (メール申込用)'!$B$4:$G$54,5,FALSE),"")</f>
        <v/>
      </c>
      <c r="E57" s="125"/>
      <c r="F57" s="126" t="str">
        <f>IFERROR(VLOOKUP($E57,'参加馬登録表 (メール申込用)'!$B$5:$L$55,2,FALSE),"")</f>
        <v/>
      </c>
      <c r="G57" s="127" t="str">
        <f>IF(C57=0,"",IFERROR(IF('団体情報・合計（メール申込用）'!$C$3="","",'団体情報・合計（メール申込用）'!$C$3),""))</f>
        <v/>
      </c>
      <c r="H57" s="128"/>
      <c r="I57" s="129" t="str">
        <f>IF(H57="OP",IFERROR(VLOOKUP(A57,'基本情報（メール申込用）'!$B$7:$D$46,3,FALSE),""),IFERROR(VLOOKUP(A57,'基本情報（メール申込用）'!$B$7:$D$46,2,FALSE),""))</f>
        <v/>
      </c>
    </row>
    <row r="58" spans="1:9" ht="24" customHeight="1" x14ac:dyDescent="0.25">
      <c r="A58" s="124" t="str">
        <f>IFERROR(VLOOKUP(B58,'基本情報（メール申込用）'!$A$7:$B$46,2,FALSE),"")</f>
        <v/>
      </c>
      <c r="B58" s="172"/>
      <c r="C58" s="125"/>
      <c r="D58" s="126" t="str">
        <f>IFERROR(VLOOKUP($C58,'参加選手登録表 (メール申込用)'!$B$4:$G$54,5,FALSE),"")</f>
        <v/>
      </c>
      <c r="E58" s="125"/>
      <c r="F58" s="126" t="str">
        <f>IFERROR(VLOOKUP($E58,'参加馬登録表 (メール申込用)'!$B$5:$L$55,2,FALSE),"")</f>
        <v/>
      </c>
      <c r="G58" s="127" t="str">
        <f>IF(C58=0,"",IFERROR(IF('団体情報・合計（メール申込用）'!$C$3="","",'団体情報・合計（メール申込用）'!$C$3),""))</f>
        <v/>
      </c>
      <c r="H58" s="128"/>
      <c r="I58" s="129" t="str">
        <f>IF(H58="OP",IFERROR(VLOOKUP(A58,'基本情報（メール申込用）'!$B$7:$D$46,3,FALSE),""),IFERROR(VLOOKUP(A58,'基本情報（メール申込用）'!$B$7:$D$46,2,FALSE),""))</f>
        <v/>
      </c>
    </row>
    <row r="59" spans="1:9" ht="24" customHeight="1" x14ac:dyDescent="0.25">
      <c r="A59" s="124" t="str">
        <f>IFERROR(VLOOKUP(B59,'基本情報（メール申込用）'!$A$7:$B$46,2,FALSE),"")</f>
        <v/>
      </c>
      <c r="B59" s="172"/>
      <c r="C59" s="125"/>
      <c r="D59" s="126" t="str">
        <f>IFERROR(VLOOKUP($C59,'参加選手登録表 (メール申込用)'!$B$4:$G$54,5,FALSE),"")</f>
        <v/>
      </c>
      <c r="E59" s="125"/>
      <c r="F59" s="126" t="str">
        <f>IFERROR(VLOOKUP($E59,'参加馬登録表 (メール申込用)'!$B$5:$L$55,2,FALSE),"")</f>
        <v/>
      </c>
      <c r="G59" s="127" t="str">
        <f>IF(C59=0,"",IFERROR(IF('団体情報・合計（メール申込用）'!$C$3="","",'団体情報・合計（メール申込用）'!$C$3),""))</f>
        <v/>
      </c>
      <c r="H59" s="128"/>
      <c r="I59" s="129" t="str">
        <f>IF(H59="OP",IFERROR(VLOOKUP(A59,'基本情報（メール申込用）'!$B$7:$D$46,3,FALSE),""),IFERROR(VLOOKUP(A59,'基本情報（メール申込用）'!$B$7:$D$46,2,FALSE),""))</f>
        <v/>
      </c>
    </row>
    <row r="60" spans="1:9" ht="24" customHeight="1" x14ac:dyDescent="0.25">
      <c r="A60" s="124" t="str">
        <f>IFERROR(VLOOKUP(B60,'基本情報（メール申込用）'!$A$7:$B$46,2,FALSE),"")</f>
        <v/>
      </c>
      <c r="B60" s="172"/>
      <c r="C60" s="125"/>
      <c r="D60" s="126" t="str">
        <f>IFERROR(VLOOKUP($C60,'参加選手登録表 (メール申込用)'!$B$4:$G$54,5,FALSE),"")</f>
        <v/>
      </c>
      <c r="E60" s="125"/>
      <c r="F60" s="126" t="str">
        <f>IFERROR(VLOOKUP($E60,'参加馬登録表 (メール申込用)'!$B$5:$L$55,2,FALSE),"")</f>
        <v/>
      </c>
      <c r="G60" s="127" t="str">
        <f>IF(C60=0,"",IFERROR(IF('団体情報・合計（メール申込用）'!$C$3="","",'団体情報・合計（メール申込用）'!$C$3),""))</f>
        <v/>
      </c>
      <c r="H60" s="128"/>
      <c r="I60" s="129" t="str">
        <f>IF(H60="OP",IFERROR(VLOOKUP(A60,'基本情報（メール申込用）'!$B$7:$D$46,3,FALSE),""),IFERROR(VLOOKUP(A60,'基本情報（メール申込用）'!$B$7:$D$46,2,FALSE),""))</f>
        <v/>
      </c>
    </row>
    <row r="61" spans="1:9" ht="24" customHeight="1" x14ac:dyDescent="0.25">
      <c r="A61" s="124" t="str">
        <f>IFERROR(VLOOKUP(B61,'基本情報（メール申込用）'!$A$7:$B$46,2,FALSE),"")</f>
        <v/>
      </c>
      <c r="B61" s="172"/>
      <c r="C61" s="125"/>
      <c r="D61" s="126" t="str">
        <f>IFERROR(VLOOKUP($C61,'参加選手登録表 (メール申込用)'!$B$4:$G$54,5,FALSE),"")</f>
        <v/>
      </c>
      <c r="E61" s="125"/>
      <c r="F61" s="126" t="str">
        <f>IFERROR(VLOOKUP($E61,'参加馬登録表 (メール申込用)'!$B$5:$L$55,2,FALSE),"")</f>
        <v/>
      </c>
      <c r="G61" s="127" t="str">
        <f>IF(C61=0,"",IFERROR(IF('団体情報・合計（メール申込用）'!$C$3="","",'団体情報・合計（メール申込用）'!$C$3),""))</f>
        <v/>
      </c>
      <c r="H61" s="128"/>
      <c r="I61" s="129" t="str">
        <f>IF(H61="OP",IFERROR(VLOOKUP(A61,'基本情報（メール申込用）'!$B$7:$D$46,3,FALSE),""),IFERROR(VLOOKUP(A61,'基本情報（メール申込用）'!$B$7:$D$46,2,FALSE),""))</f>
        <v/>
      </c>
    </row>
    <row r="62" spans="1:9" ht="24" customHeight="1" x14ac:dyDescent="0.25">
      <c r="A62" s="124" t="str">
        <f>IFERROR(VLOOKUP(B62,'基本情報（メール申込用）'!$A$7:$B$46,2,FALSE),"")</f>
        <v/>
      </c>
      <c r="B62" s="172"/>
      <c r="C62" s="125"/>
      <c r="D62" s="126" t="str">
        <f>IFERROR(VLOOKUP($C62,'参加選手登録表 (メール申込用)'!$B$4:$G$54,5,FALSE),"")</f>
        <v/>
      </c>
      <c r="E62" s="125"/>
      <c r="F62" s="126" t="str">
        <f>IFERROR(VLOOKUP($E62,'参加馬登録表 (メール申込用)'!$B$5:$L$55,2,FALSE),"")</f>
        <v/>
      </c>
      <c r="G62" s="127" t="str">
        <f>IF(C62=0,"",IFERROR(IF('団体情報・合計（メール申込用）'!$C$3="","",'団体情報・合計（メール申込用）'!$C$3),""))</f>
        <v/>
      </c>
      <c r="H62" s="128"/>
      <c r="I62" s="129" t="str">
        <f>IF(H62="OP",IFERROR(VLOOKUP(A62,'基本情報（メール申込用）'!$B$7:$D$46,3,FALSE),""),IFERROR(VLOOKUP(A62,'基本情報（メール申込用）'!$B$7:$D$46,2,FALSE),""))</f>
        <v/>
      </c>
    </row>
    <row r="63" spans="1:9" ht="24" customHeight="1" x14ac:dyDescent="0.25">
      <c r="A63" s="124" t="str">
        <f>IFERROR(VLOOKUP(B63,'基本情報（メール申込用）'!$A$7:$B$46,2,FALSE),"")</f>
        <v/>
      </c>
      <c r="B63" s="172"/>
      <c r="C63" s="125"/>
      <c r="D63" s="126" t="str">
        <f>IFERROR(VLOOKUP($C63,'参加選手登録表 (メール申込用)'!$B$4:$G$54,5,FALSE),"")</f>
        <v/>
      </c>
      <c r="E63" s="125"/>
      <c r="F63" s="126" t="str">
        <f>IFERROR(VLOOKUP($E63,'参加馬登録表 (メール申込用)'!$B$5:$L$55,2,FALSE),"")</f>
        <v/>
      </c>
      <c r="G63" s="127" t="str">
        <f>IF(C63=0,"",IFERROR(IF('団体情報・合計（メール申込用）'!$C$3="","",'団体情報・合計（メール申込用）'!$C$3),""))</f>
        <v/>
      </c>
      <c r="H63" s="128"/>
      <c r="I63" s="129" t="str">
        <f>IF(H63="OP",IFERROR(VLOOKUP(A63,'基本情報（メール申込用）'!$B$7:$D$46,3,FALSE),""),IFERROR(VLOOKUP(A63,'基本情報（メール申込用）'!$B$7:$D$46,2,FALSE),""))</f>
        <v/>
      </c>
    </row>
    <row r="64" spans="1:9" ht="24" customHeight="1" thickBot="1" x14ac:dyDescent="0.3">
      <c r="A64" s="138" t="str">
        <f>IFERROR(VLOOKUP(B64,'基本情報（メール申込用）'!$A$7:$B$46,2,FALSE),"")</f>
        <v/>
      </c>
      <c r="B64" s="175"/>
      <c r="C64" s="139"/>
      <c r="D64" s="140" t="str">
        <f>IFERROR(VLOOKUP($C64,'参加選手登録表 (メール申込用)'!$B$4:$G$54,5,FALSE),"")</f>
        <v/>
      </c>
      <c r="E64" s="139"/>
      <c r="F64" s="140" t="str">
        <f>IFERROR(VLOOKUP($E64,'参加馬登録表 (メール申込用)'!$B$5:$L$55,2,FALSE),"")</f>
        <v/>
      </c>
      <c r="G64" s="141" t="str">
        <f>IF(C64=0,"",IFERROR(IF('団体情報・合計（メール申込用）'!$C$3="","",'団体情報・合計（メール申込用）'!$C$3),""))</f>
        <v/>
      </c>
      <c r="H64" s="142"/>
      <c r="I64" s="143" t="str">
        <f>IF(H64="OP",IFERROR(VLOOKUP(A64,'基本情報（メール申込用）'!$B$7:$D$46,3,FALSE),""),IFERROR(VLOOKUP(A64,'基本情報（メール申込用）'!$B$7:$D$46,2,FALSE),""))</f>
        <v/>
      </c>
    </row>
    <row r="65" spans="1:9" ht="24" customHeight="1" x14ac:dyDescent="0.25">
      <c r="A65" s="144" t="str">
        <f>IFERROR(VLOOKUP(B65,'基本情報（メール申込用）'!$A$7:$B$46,2,FALSE),"")</f>
        <v/>
      </c>
      <c r="B65" s="176"/>
      <c r="C65" s="71"/>
      <c r="D65" s="145" t="str">
        <f>IFERROR(VLOOKUP($C65,'参加選手登録表 (メール申込用)'!$B$4:$G$54,5,FALSE),"")</f>
        <v/>
      </c>
      <c r="E65" s="71"/>
      <c r="F65" s="145" t="str">
        <f>IFERROR(VLOOKUP($E65,'参加馬登録表 (メール申込用)'!$B$5:$L$55,2,FALSE),"")</f>
        <v/>
      </c>
      <c r="G65" s="146" t="str">
        <f>IF(C65=0,"",IFERROR(IF('団体情報・合計（メール申込用）'!$C$3="","",'団体情報・合計（メール申込用）'!$C$3),""))</f>
        <v/>
      </c>
      <c r="H65" s="72"/>
      <c r="I65" s="147" t="str">
        <f>IF(H65="OP",IFERROR(VLOOKUP(A65,'基本情報（メール申込用）'!$B$7:$D$46,3,FALSE),""),IFERROR(VLOOKUP(A65,'基本情報（メール申込用）'!$B$7:$D$46,2,FALSE),""))</f>
        <v/>
      </c>
    </row>
    <row r="66" spans="1:9" ht="24" customHeight="1" x14ac:dyDescent="0.25">
      <c r="A66" s="124" t="str">
        <f>IFERROR(VLOOKUP(B66,'基本情報（メール申込用）'!$A$7:$B$46,2,FALSE),"")</f>
        <v/>
      </c>
      <c r="B66" s="172"/>
      <c r="C66" s="125"/>
      <c r="D66" s="126" t="str">
        <f>IFERROR(VLOOKUP($C66,'参加選手登録表 (メール申込用)'!$B$4:$G$54,5,FALSE),"")</f>
        <v/>
      </c>
      <c r="E66" s="125"/>
      <c r="F66" s="126" t="str">
        <f>IFERROR(VLOOKUP($E66,'参加馬登録表 (メール申込用)'!$B$5:$L$55,2,FALSE),"")</f>
        <v/>
      </c>
      <c r="G66" s="127" t="str">
        <f>IF(C66=0,"",IFERROR(IF('団体情報・合計（メール申込用）'!$C$3="","",'団体情報・合計（メール申込用）'!$C$3),""))</f>
        <v/>
      </c>
      <c r="H66" s="128"/>
      <c r="I66" s="129" t="str">
        <f>IF(H66="OP",IFERROR(VLOOKUP(A66,'基本情報（メール申込用）'!$B$7:$D$46,3,FALSE),""),IFERROR(VLOOKUP(A66,'基本情報（メール申込用）'!$B$7:$D$46,2,FALSE),""))</f>
        <v/>
      </c>
    </row>
    <row r="67" spans="1:9" ht="24" customHeight="1" x14ac:dyDescent="0.25">
      <c r="A67" s="124" t="str">
        <f>IFERROR(VLOOKUP(B67,'基本情報（メール申込用）'!$A$7:$B$46,2,FALSE),"")</f>
        <v/>
      </c>
      <c r="B67" s="172"/>
      <c r="C67" s="125"/>
      <c r="D67" s="126" t="str">
        <f>IFERROR(VLOOKUP($C67,'参加選手登録表 (メール申込用)'!$B$4:$G$54,5,FALSE),"")</f>
        <v/>
      </c>
      <c r="E67" s="125"/>
      <c r="F67" s="126" t="str">
        <f>IFERROR(VLOOKUP($E67,'参加馬登録表 (メール申込用)'!$B$5:$L$55,2,FALSE),"")</f>
        <v/>
      </c>
      <c r="G67" s="127" t="str">
        <f>IF(C67=0,"",IFERROR(IF('団体情報・合計（メール申込用）'!$C$3="","",'団体情報・合計（メール申込用）'!$C$3),""))</f>
        <v/>
      </c>
      <c r="H67" s="128"/>
      <c r="I67" s="129" t="str">
        <f>IF(H67="OP",IFERROR(VLOOKUP(A67,'基本情報（メール申込用）'!$B$7:$D$46,3,FALSE),""),IFERROR(VLOOKUP(A67,'基本情報（メール申込用）'!$B$7:$D$46,2,FALSE),""))</f>
        <v/>
      </c>
    </row>
    <row r="68" spans="1:9" ht="24" customHeight="1" x14ac:dyDescent="0.25">
      <c r="A68" s="124" t="str">
        <f>IFERROR(VLOOKUP(B68,'基本情報（メール申込用）'!$A$7:$B$46,2,FALSE),"")</f>
        <v/>
      </c>
      <c r="B68" s="172"/>
      <c r="C68" s="125"/>
      <c r="D68" s="126" t="str">
        <f>IFERROR(VLOOKUP($C68,'参加選手登録表 (メール申込用)'!$B$4:$G$54,5,FALSE),"")</f>
        <v/>
      </c>
      <c r="E68" s="125"/>
      <c r="F68" s="126" t="str">
        <f>IFERROR(VLOOKUP($E68,'参加馬登録表 (メール申込用)'!$B$5:$L$55,2,FALSE),"")</f>
        <v/>
      </c>
      <c r="G68" s="127" t="str">
        <f>IF(C68=0,"",IFERROR(IF('団体情報・合計（メール申込用）'!$C$3="","",'団体情報・合計（メール申込用）'!$C$3),""))</f>
        <v/>
      </c>
      <c r="H68" s="128"/>
      <c r="I68" s="129" t="str">
        <f>IF(H68="OP",IFERROR(VLOOKUP(A68,'基本情報（メール申込用）'!$B$7:$D$46,3,FALSE),""),IFERROR(VLOOKUP(A68,'基本情報（メール申込用）'!$B$7:$D$46,2,FALSE),""))</f>
        <v/>
      </c>
    </row>
    <row r="69" spans="1:9" ht="24" customHeight="1" x14ac:dyDescent="0.25">
      <c r="A69" s="124" t="str">
        <f>IFERROR(VLOOKUP(B69,'基本情報（メール申込用）'!$A$7:$B$46,2,FALSE),"")</f>
        <v/>
      </c>
      <c r="B69" s="172"/>
      <c r="C69" s="125"/>
      <c r="D69" s="126" t="str">
        <f>IFERROR(VLOOKUP($C69,'参加選手登録表 (メール申込用)'!$B$4:$G$54,5,FALSE),"")</f>
        <v/>
      </c>
      <c r="E69" s="125"/>
      <c r="F69" s="126" t="str">
        <f>IFERROR(VLOOKUP($E69,'参加馬登録表 (メール申込用)'!$B$5:$L$55,2,FALSE),"")</f>
        <v/>
      </c>
      <c r="G69" s="127" t="str">
        <f>IF(C69=0,"",IFERROR(IF('団体情報・合計（メール申込用）'!$C$3="","",'団体情報・合計（メール申込用）'!$C$3),""))</f>
        <v/>
      </c>
      <c r="H69" s="128"/>
      <c r="I69" s="129" t="str">
        <f>IF(H69="OP",IFERROR(VLOOKUP(A69,'基本情報（メール申込用）'!$B$7:$D$46,3,FALSE),""),IFERROR(VLOOKUP(A69,'基本情報（メール申込用）'!$B$7:$D$46,2,FALSE),""))</f>
        <v/>
      </c>
    </row>
    <row r="70" spans="1:9" ht="24" customHeight="1" x14ac:dyDescent="0.25">
      <c r="A70" s="124" t="str">
        <f>IFERROR(VLOOKUP(B70,'基本情報（メール申込用）'!$A$7:$B$46,2,FALSE),"")</f>
        <v/>
      </c>
      <c r="B70" s="172"/>
      <c r="C70" s="125"/>
      <c r="D70" s="126" t="str">
        <f>IFERROR(VLOOKUP($C70,'参加選手登録表 (メール申込用)'!$B$4:$G$54,5,FALSE),"")</f>
        <v/>
      </c>
      <c r="E70" s="125"/>
      <c r="F70" s="126" t="str">
        <f>IFERROR(VLOOKUP($E70,'参加馬登録表 (メール申込用)'!$B$5:$L$55,2,FALSE),"")</f>
        <v/>
      </c>
      <c r="G70" s="127" t="str">
        <f>IF(C70=0,"",IFERROR(IF('団体情報・合計（メール申込用）'!$C$3="","",'団体情報・合計（メール申込用）'!$C$3),""))</f>
        <v/>
      </c>
      <c r="H70" s="128"/>
      <c r="I70" s="129" t="str">
        <f>IF(H70="OP",IFERROR(VLOOKUP(A70,'基本情報（メール申込用）'!$B$7:$D$46,3,FALSE),""),IFERROR(VLOOKUP(A70,'基本情報（メール申込用）'!$B$7:$D$46,2,FALSE),""))</f>
        <v/>
      </c>
    </row>
    <row r="71" spans="1:9" ht="24" customHeight="1" x14ac:dyDescent="0.25">
      <c r="A71" s="124" t="str">
        <f>IFERROR(VLOOKUP(B71,'基本情報（メール申込用）'!$A$7:$B$46,2,FALSE),"")</f>
        <v/>
      </c>
      <c r="B71" s="172"/>
      <c r="C71" s="125"/>
      <c r="D71" s="126" t="str">
        <f>IFERROR(VLOOKUP($C71,'参加選手登録表 (メール申込用)'!$B$4:$G$54,5,FALSE),"")</f>
        <v/>
      </c>
      <c r="E71" s="125"/>
      <c r="F71" s="126" t="str">
        <f>IFERROR(VLOOKUP($E71,'参加馬登録表 (メール申込用)'!$B$5:$L$55,2,FALSE),"")</f>
        <v/>
      </c>
      <c r="G71" s="127" t="str">
        <f>IF(C71=0,"",IFERROR(IF('団体情報・合計（メール申込用）'!$C$3="","",'団体情報・合計（メール申込用）'!$C$3),""))</f>
        <v/>
      </c>
      <c r="H71" s="128"/>
      <c r="I71" s="129" t="str">
        <f>IF(H71="OP",IFERROR(VLOOKUP(A71,'基本情報（メール申込用）'!$B$7:$D$46,3,FALSE),""),IFERROR(VLOOKUP(A71,'基本情報（メール申込用）'!$B$7:$D$46,2,FALSE),""))</f>
        <v/>
      </c>
    </row>
    <row r="72" spans="1:9" ht="24" customHeight="1" x14ac:dyDescent="0.25">
      <c r="A72" s="124" t="str">
        <f>IFERROR(VLOOKUP(B72,'基本情報（メール申込用）'!$A$7:$B$46,2,FALSE),"")</f>
        <v/>
      </c>
      <c r="B72" s="172"/>
      <c r="C72" s="125"/>
      <c r="D72" s="126" t="str">
        <f>IFERROR(VLOOKUP($C72,'参加選手登録表 (メール申込用)'!$B$4:$G$54,5,FALSE),"")</f>
        <v/>
      </c>
      <c r="E72" s="125"/>
      <c r="F72" s="126" t="str">
        <f>IFERROR(VLOOKUP($E72,'参加馬登録表 (メール申込用)'!$B$5:$L$55,2,FALSE),"")</f>
        <v/>
      </c>
      <c r="G72" s="127" t="str">
        <f>IF(C72=0,"",IFERROR(IF('団体情報・合計（メール申込用）'!$C$3="","",'団体情報・合計（メール申込用）'!$C$3),""))</f>
        <v/>
      </c>
      <c r="H72" s="128"/>
      <c r="I72" s="129" t="str">
        <f>IF(H72="OP",IFERROR(VLOOKUP(A72,'基本情報（メール申込用）'!$B$7:$D$46,3,FALSE),""),IFERROR(VLOOKUP(A72,'基本情報（メール申込用）'!$B$7:$D$46,2,FALSE),""))</f>
        <v/>
      </c>
    </row>
    <row r="73" spans="1:9" ht="24" customHeight="1" x14ac:dyDescent="0.25">
      <c r="A73" s="124" t="str">
        <f>IFERROR(VLOOKUP(B73,'基本情報（メール申込用）'!$A$7:$B$46,2,FALSE),"")</f>
        <v/>
      </c>
      <c r="B73" s="172"/>
      <c r="C73" s="125"/>
      <c r="D73" s="126" t="str">
        <f>IFERROR(VLOOKUP($C73,'参加選手登録表 (メール申込用)'!$B$4:$G$54,5,FALSE),"")</f>
        <v/>
      </c>
      <c r="E73" s="125"/>
      <c r="F73" s="126" t="str">
        <f>IFERROR(VLOOKUP($E73,'参加馬登録表 (メール申込用)'!$B$5:$L$55,2,FALSE),"")</f>
        <v/>
      </c>
      <c r="G73" s="127" t="str">
        <f>IF(C73=0,"",IFERROR(IF('団体情報・合計（メール申込用）'!$C$3="","",'団体情報・合計（メール申込用）'!$C$3),""))</f>
        <v/>
      </c>
      <c r="H73" s="128"/>
      <c r="I73" s="129" t="str">
        <f>IF(H73="OP",IFERROR(VLOOKUP(A73,'基本情報（メール申込用）'!$B$7:$D$46,3,FALSE),""),IFERROR(VLOOKUP(A73,'基本情報（メール申込用）'!$B$7:$D$46,2,FALSE),""))</f>
        <v/>
      </c>
    </row>
    <row r="74" spans="1:9" ht="24" customHeight="1" thickBot="1" x14ac:dyDescent="0.3">
      <c r="A74" s="130" t="str">
        <f>IFERROR(VLOOKUP(B74,'基本情報（メール申込用）'!$A$7:$B$46,2,FALSE),"")</f>
        <v/>
      </c>
      <c r="B74" s="173"/>
      <c r="C74" s="74"/>
      <c r="D74" s="131" t="str">
        <f>IFERROR(VLOOKUP($C74,'参加選手登録表 (メール申込用)'!$B$4:$G$54,5,FALSE),"")</f>
        <v/>
      </c>
      <c r="E74" s="74"/>
      <c r="F74" s="131" t="str">
        <f>IFERROR(VLOOKUP($E74,'参加馬登録表 (メール申込用)'!$B$5:$L$55,2,FALSE),"")</f>
        <v/>
      </c>
      <c r="G74" s="132" t="str">
        <f>IF(C74=0,"",IFERROR(IF('団体情報・合計（メール申込用）'!$C$3="","",'団体情報・合計（メール申込用）'!$C$3),""))</f>
        <v/>
      </c>
      <c r="H74" s="75"/>
      <c r="I74" s="133" t="str">
        <f>IF(H74="OP",IFERROR(VLOOKUP(A74,'基本情報（メール申込用）'!$B$7:$D$46,3,FALSE),""),IFERROR(VLOOKUP(A74,'基本情報（メール申込用）'!$B$7:$D$46,2,FALSE),""))</f>
        <v/>
      </c>
    </row>
    <row r="75" spans="1:9" ht="24" customHeight="1" x14ac:dyDescent="0.25">
      <c r="A75" s="134" t="str">
        <f>IFERROR(VLOOKUP(B75,'基本情報（メール申込用）'!$A$7:$B$46,2,FALSE),"")</f>
        <v/>
      </c>
      <c r="B75" s="174"/>
      <c r="C75" s="50"/>
      <c r="D75" s="135" t="str">
        <f>IFERROR(VLOOKUP($C75,'参加選手登録表 (メール申込用)'!$B$4:$G$54,5,FALSE),"")</f>
        <v/>
      </c>
      <c r="E75" s="50"/>
      <c r="F75" s="135" t="str">
        <f>IFERROR(VLOOKUP($E75,'参加馬登録表 (メール申込用)'!$B$5:$L$55,2,FALSE),"")</f>
        <v/>
      </c>
      <c r="G75" s="136" t="str">
        <f>IF(C75=0,"",IFERROR(IF('団体情報・合計（メール申込用）'!$C$3="","",'団体情報・合計（メール申込用）'!$C$3),""))</f>
        <v/>
      </c>
      <c r="H75" s="51"/>
      <c r="I75" s="137" t="str">
        <f>IF(H75="OP",IFERROR(VLOOKUP(A75,'基本情報（メール申込用）'!$B$7:$D$46,3,FALSE),""),IFERROR(VLOOKUP(A75,'基本情報（メール申込用）'!$B$7:$D$46,2,FALSE),""))</f>
        <v/>
      </c>
    </row>
    <row r="76" spans="1:9" ht="24" customHeight="1" x14ac:dyDescent="0.25">
      <c r="A76" s="124" t="str">
        <f>IFERROR(VLOOKUP(B76,'基本情報（メール申込用）'!$A$7:$B$46,2,FALSE),"")</f>
        <v/>
      </c>
      <c r="B76" s="172"/>
      <c r="C76" s="125"/>
      <c r="D76" s="126" t="str">
        <f>IFERROR(VLOOKUP($C76,'参加選手登録表 (メール申込用)'!$B$4:$G$54,5,FALSE),"")</f>
        <v/>
      </c>
      <c r="E76" s="125"/>
      <c r="F76" s="126" t="str">
        <f>IFERROR(VLOOKUP($E76,'参加馬登録表 (メール申込用)'!$B$5:$L$55,2,FALSE),"")</f>
        <v/>
      </c>
      <c r="G76" s="127" t="str">
        <f>IF(C76=0,"",IFERROR(IF('団体情報・合計（メール申込用）'!$C$3="","",'団体情報・合計（メール申込用）'!$C$3),""))</f>
        <v/>
      </c>
      <c r="H76" s="128"/>
      <c r="I76" s="129" t="str">
        <f>IF(H76="OP",IFERROR(VLOOKUP(A76,'基本情報（メール申込用）'!$B$7:$D$46,3,FALSE),""),IFERROR(VLOOKUP(A76,'基本情報（メール申込用）'!$B$7:$D$46,2,FALSE),""))</f>
        <v/>
      </c>
    </row>
    <row r="77" spans="1:9" ht="24" customHeight="1" x14ac:dyDescent="0.25">
      <c r="A77" s="124" t="str">
        <f>IFERROR(VLOOKUP(B77,'基本情報（メール申込用）'!$A$7:$B$46,2,FALSE),"")</f>
        <v/>
      </c>
      <c r="B77" s="172"/>
      <c r="C77" s="125"/>
      <c r="D77" s="126" t="str">
        <f>IFERROR(VLOOKUP($C77,'参加選手登録表 (メール申込用)'!$B$4:$G$54,5,FALSE),"")</f>
        <v/>
      </c>
      <c r="E77" s="125"/>
      <c r="F77" s="126" t="str">
        <f>IFERROR(VLOOKUP($E77,'参加馬登録表 (メール申込用)'!$B$5:$L$55,2,FALSE),"")</f>
        <v/>
      </c>
      <c r="G77" s="127" t="str">
        <f>IF(C77=0,"",IFERROR(IF('団体情報・合計（メール申込用）'!$C$3="","",'団体情報・合計（メール申込用）'!$C$3),""))</f>
        <v/>
      </c>
      <c r="H77" s="128"/>
      <c r="I77" s="129" t="str">
        <f>IF(H77="OP",IFERROR(VLOOKUP(A77,'基本情報（メール申込用）'!$B$7:$D$46,3,FALSE),""),IFERROR(VLOOKUP(A77,'基本情報（メール申込用）'!$B$7:$D$46,2,FALSE),""))</f>
        <v/>
      </c>
    </row>
    <row r="78" spans="1:9" ht="24" customHeight="1" x14ac:dyDescent="0.25">
      <c r="A78" s="124" t="str">
        <f>IFERROR(VLOOKUP(B78,'基本情報（メール申込用）'!$A$7:$B$46,2,FALSE),"")</f>
        <v/>
      </c>
      <c r="B78" s="172"/>
      <c r="C78" s="125"/>
      <c r="D78" s="126" t="str">
        <f>IFERROR(VLOOKUP($C78,'参加選手登録表 (メール申込用)'!$B$4:$G$54,5,FALSE),"")</f>
        <v/>
      </c>
      <c r="E78" s="125"/>
      <c r="F78" s="126" t="str">
        <f>IFERROR(VLOOKUP($E78,'参加馬登録表 (メール申込用)'!$B$5:$L$55,2,FALSE),"")</f>
        <v/>
      </c>
      <c r="G78" s="127" t="str">
        <f>IF(C78=0,"",IFERROR(IF('団体情報・合計（メール申込用）'!$C$3="","",'団体情報・合計（メール申込用）'!$C$3),""))</f>
        <v/>
      </c>
      <c r="H78" s="128"/>
      <c r="I78" s="129" t="str">
        <f>IF(H78="OP",IFERROR(VLOOKUP(A78,'基本情報（メール申込用）'!$B$7:$D$46,3,FALSE),""),IFERROR(VLOOKUP(A78,'基本情報（メール申込用）'!$B$7:$D$46,2,FALSE),""))</f>
        <v/>
      </c>
    </row>
    <row r="79" spans="1:9" ht="24" customHeight="1" x14ac:dyDescent="0.25">
      <c r="A79" s="124" t="str">
        <f>IFERROR(VLOOKUP(B79,'基本情報（メール申込用）'!$A$7:$B$46,2,FALSE),"")</f>
        <v/>
      </c>
      <c r="B79" s="172"/>
      <c r="C79" s="125"/>
      <c r="D79" s="126" t="str">
        <f>IFERROR(VLOOKUP($C79,'参加選手登録表 (メール申込用)'!$B$4:$G$54,5,FALSE),"")</f>
        <v/>
      </c>
      <c r="E79" s="125"/>
      <c r="F79" s="126" t="str">
        <f>IFERROR(VLOOKUP($E79,'参加馬登録表 (メール申込用)'!$B$5:$L$55,2,FALSE),"")</f>
        <v/>
      </c>
      <c r="G79" s="127" t="str">
        <f>IF(C79=0,"",IFERROR(IF('団体情報・合計（メール申込用）'!$C$3="","",'団体情報・合計（メール申込用）'!$C$3),""))</f>
        <v/>
      </c>
      <c r="H79" s="128"/>
      <c r="I79" s="129" t="str">
        <f>IF(H79="OP",IFERROR(VLOOKUP(A79,'基本情報（メール申込用）'!$B$7:$D$46,3,FALSE),""),IFERROR(VLOOKUP(A79,'基本情報（メール申込用）'!$B$7:$D$46,2,FALSE),""))</f>
        <v/>
      </c>
    </row>
    <row r="80" spans="1:9" ht="24" customHeight="1" x14ac:dyDescent="0.25">
      <c r="A80" s="124" t="str">
        <f>IFERROR(VLOOKUP(B80,'基本情報（メール申込用）'!$A$7:$B$46,2,FALSE),"")</f>
        <v/>
      </c>
      <c r="B80" s="172"/>
      <c r="C80" s="125"/>
      <c r="D80" s="126" t="str">
        <f>IFERROR(VLOOKUP($C80,'参加選手登録表 (メール申込用)'!$B$4:$G$54,5,FALSE),"")</f>
        <v/>
      </c>
      <c r="E80" s="125"/>
      <c r="F80" s="126" t="str">
        <f>IFERROR(VLOOKUP($E80,'参加馬登録表 (メール申込用)'!$B$5:$L$55,2,FALSE),"")</f>
        <v/>
      </c>
      <c r="G80" s="127" t="str">
        <f>IF(C80=0,"",IFERROR(IF('団体情報・合計（メール申込用）'!$C$3="","",'団体情報・合計（メール申込用）'!$C$3),""))</f>
        <v/>
      </c>
      <c r="H80" s="128"/>
      <c r="I80" s="129" t="str">
        <f>IF(H80="OP",IFERROR(VLOOKUP(A80,'基本情報（メール申込用）'!$B$7:$D$46,3,FALSE),""),IFERROR(VLOOKUP(A80,'基本情報（メール申込用）'!$B$7:$D$46,2,FALSE),""))</f>
        <v/>
      </c>
    </row>
    <row r="81" spans="1:9" ht="24" customHeight="1" x14ac:dyDescent="0.25">
      <c r="A81" s="124" t="str">
        <f>IFERROR(VLOOKUP(B81,'基本情報（メール申込用）'!$A$7:$B$46,2,FALSE),"")</f>
        <v/>
      </c>
      <c r="B81" s="172"/>
      <c r="C81" s="125"/>
      <c r="D81" s="126" t="str">
        <f>IFERROR(VLOOKUP($C81,'参加選手登録表 (メール申込用)'!$B$4:$G$54,5,FALSE),"")</f>
        <v/>
      </c>
      <c r="E81" s="125"/>
      <c r="F81" s="126" t="str">
        <f>IFERROR(VLOOKUP($E81,'参加馬登録表 (メール申込用)'!$B$5:$L$55,2,FALSE),"")</f>
        <v/>
      </c>
      <c r="G81" s="127" t="str">
        <f>IF(C81=0,"",IFERROR(IF('団体情報・合計（メール申込用）'!$C$3="","",'団体情報・合計（メール申込用）'!$C$3),""))</f>
        <v/>
      </c>
      <c r="H81" s="128"/>
      <c r="I81" s="129" t="str">
        <f>IF(H81="OP",IFERROR(VLOOKUP(A81,'基本情報（メール申込用）'!$B$7:$D$46,3,FALSE),""),IFERROR(VLOOKUP(A81,'基本情報（メール申込用）'!$B$7:$D$46,2,FALSE),""))</f>
        <v/>
      </c>
    </row>
    <row r="82" spans="1:9" ht="24" customHeight="1" x14ac:dyDescent="0.25">
      <c r="A82" s="124" t="str">
        <f>IFERROR(VLOOKUP(B82,'基本情報（メール申込用）'!$A$7:$B$46,2,FALSE),"")</f>
        <v/>
      </c>
      <c r="B82" s="172"/>
      <c r="C82" s="125"/>
      <c r="D82" s="126" t="str">
        <f>IFERROR(VLOOKUP($C82,'参加選手登録表 (メール申込用)'!$B$4:$G$54,5,FALSE),"")</f>
        <v/>
      </c>
      <c r="E82" s="125"/>
      <c r="F82" s="126" t="str">
        <f>IFERROR(VLOOKUP($E82,'参加馬登録表 (メール申込用)'!$B$5:$L$55,2,FALSE),"")</f>
        <v/>
      </c>
      <c r="G82" s="127" t="str">
        <f>IF(C82=0,"",IFERROR(IF('団体情報・合計（メール申込用）'!$C$3="","",'団体情報・合計（メール申込用）'!$C$3),""))</f>
        <v/>
      </c>
      <c r="H82" s="128"/>
      <c r="I82" s="129" t="str">
        <f>IF(H82="OP",IFERROR(VLOOKUP(A82,'基本情報（メール申込用）'!$B$7:$D$46,3,FALSE),""),IFERROR(VLOOKUP(A82,'基本情報（メール申込用）'!$B$7:$D$46,2,FALSE),""))</f>
        <v/>
      </c>
    </row>
    <row r="83" spans="1:9" ht="24" customHeight="1" x14ac:dyDescent="0.25">
      <c r="A83" s="124" t="str">
        <f>IFERROR(VLOOKUP(B83,'基本情報（メール申込用）'!$A$7:$B$46,2,FALSE),"")</f>
        <v/>
      </c>
      <c r="B83" s="172"/>
      <c r="C83" s="125"/>
      <c r="D83" s="126" t="str">
        <f>IFERROR(VLOOKUP($C83,'参加選手登録表 (メール申込用)'!$B$4:$G$54,5,FALSE),"")</f>
        <v/>
      </c>
      <c r="E83" s="125"/>
      <c r="F83" s="126" t="str">
        <f>IFERROR(VLOOKUP($E83,'参加馬登録表 (メール申込用)'!$B$5:$L$55,2,FALSE),"")</f>
        <v/>
      </c>
      <c r="G83" s="127" t="str">
        <f>IF(C83=0,"",IFERROR(IF('団体情報・合計（メール申込用）'!$C$3="","",'団体情報・合計（メール申込用）'!$C$3),""))</f>
        <v/>
      </c>
      <c r="H83" s="128"/>
      <c r="I83" s="129" t="str">
        <f>IF(H83="OP",IFERROR(VLOOKUP(A83,'基本情報（メール申込用）'!$B$7:$D$46,3,FALSE),""),IFERROR(VLOOKUP(A83,'基本情報（メール申込用）'!$B$7:$D$46,2,FALSE),""))</f>
        <v/>
      </c>
    </row>
    <row r="84" spans="1:9" ht="24" customHeight="1" thickBot="1" x14ac:dyDescent="0.3">
      <c r="A84" s="138" t="str">
        <f>IFERROR(VLOOKUP(B84,'基本情報（メール申込用）'!$A$7:$B$46,2,FALSE),"")</f>
        <v/>
      </c>
      <c r="B84" s="175"/>
      <c r="C84" s="139"/>
      <c r="D84" s="140" t="str">
        <f>IFERROR(VLOOKUP($C84,'参加選手登録表 (メール申込用)'!$B$4:$G$54,5,FALSE),"")</f>
        <v/>
      </c>
      <c r="E84" s="139"/>
      <c r="F84" s="140" t="str">
        <f>IFERROR(VLOOKUP($E84,'参加馬登録表 (メール申込用)'!$B$5:$L$55,2,FALSE),"")</f>
        <v/>
      </c>
      <c r="G84" s="141" t="str">
        <f>IF(C84=0,"",IFERROR(IF('団体情報・合計（メール申込用）'!$C$3="","",'団体情報・合計（メール申込用）'!$C$3),""))</f>
        <v/>
      </c>
      <c r="H84" s="142"/>
      <c r="I84" s="143" t="str">
        <f>IF(H84="OP",IFERROR(VLOOKUP(A84,'基本情報（メール申込用）'!$B$7:$D$46,3,FALSE),""),IFERROR(VLOOKUP(A84,'基本情報（メール申込用）'!$B$7:$D$46,2,FALSE),""))</f>
        <v/>
      </c>
    </row>
    <row r="85" spans="1:9" ht="24" customHeight="1" x14ac:dyDescent="0.25">
      <c r="A85" s="144" t="str">
        <f>IFERROR(VLOOKUP(B85,'基本情報（メール申込用）'!$A$7:$B$46,2,FALSE),"")</f>
        <v/>
      </c>
      <c r="B85" s="176"/>
      <c r="C85" s="71"/>
      <c r="D85" s="145" t="str">
        <f>IFERROR(VLOOKUP($C85,'参加選手登録表 (メール申込用)'!$B$4:$G$54,5,FALSE),"")</f>
        <v/>
      </c>
      <c r="E85" s="71"/>
      <c r="F85" s="145" t="str">
        <f>IFERROR(VLOOKUP($E85,'参加馬登録表 (メール申込用)'!$B$5:$L$55,2,FALSE),"")</f>
        <v/>
      </c>
      <c r="G85" s="146" t="str">
        <f>IF(C85=0,"",IFERROR(IF('団体情報・合計（メール申込用）'!$C$3="","",'団体情報・合計（メール申込用）'!$C$3),""))</f>
        <v/>
      </c>
      <c r="H85" s="72"/>
      <c r="I85" s="147" t="str">
        <f>IF(H85="OP",IFERROR(VLOOKUP(A85,'基本情報（メール申込用）'!$B$7:$D$46,3,FALSE),""),IFERROR(VLOOKUP(A85,'基本情報（メール申込用）'!$B$7:$D$46,2,FALSE),""))</f>
        <v/>
      </c>
    </row>
    <row r="86" spans="1:9" ht="24" customHeight="1" x14ac:dyDescent="0.25">
      <c r="A86" s="124" t="str">
        <f>IFERROR(VLOOKUP(B86,'基本情報（メール申込用）'!$A$7:$B$46,2,FALSE),"")</f>
        <v/>
      </c>
      <c r="B86" s="172"/>
      <c r="C86" s="125"/>
      <c r="D86" s="126" t="str">
        <f>IFERROR(VLOOKUP($C86,'参加選手登録表 (メール申込用)'!$B$4:$G$54,5,FALSE),"")</f>
        <v/>
      </c>
      <c r="E86" s="125"/>
      <c r="F86" s="126" t="str">
        <f>IFERROR(VLOOKUP($E86,'参加馬登録表 (メール申込用)'!$B$5:$L$55,2,FALSE),"")</f>
        <v/>
      </c>
      <c r="G86" s="127" t="str">
        <f>IF(C86=0,"",IFERROR(IF('団体情報・合計（メール申込用）'!$C$3="","",'団体情報・合計（メール申込用）'!$C$3),""))</f>
        <v/>
      </c>
      <c r="H86" s="128"/>
      <c r="I86" s="129" t="str">
        <f>IF(H86="OP",IFERROR(VLOOKUP(A86,'基本情報（メール申込用）'!$B$7:$D$46,3,FALSE),""),IFERROR(VLOOKUP(A86,'基本情報（メール申込用）'!$B$7:$D$46,2,FALSE),""))</f>
        <v/>
      </c>
    </row>
    <row r="87" spans="1:9" ht="24" customHeight="1" x14ac:dyDescent="0.25">
      <c r="A87" s="124" t="str">
        <f>IFERROR(VLOOKUP(B87,'基本情報（メール申込用）'!$A$7:$B$46,2,FALSE),"")</f>
        <v/>
      </c>
      <c r="B87" s="172"/>
      <c r="C87" s="125"/>
      <c r="D87" s="126" t="str">
        <f>IFERROR(VLOOKUP($C87,'参加選手登録表 (メール申込用)'!$B$4:$G$54,5,FALSE),"")</f>
        <v/>
      </c>
      <c r="E87" s="125"/>
      <c r="F87" s="126" t="str">
        <f>IFERROR(VLOOKUP($E87,'参加馬登録表 (メール申込用)'!$B$5:$L$55,2,FALSE),"")</f>
        <v/>
      </c>
      <c r="G87" s="127" t="str">
        <f>IF(C87=0,"",IFERROR(IF('団体情報・合計（メール申込用）'!$C$3="","",'団体情報・合計（メール申込用）'!$C$3),""))</f>
        <v/>
      </c>
      <c r="H87" s="128"/>
      <c r="I87" s="129" t="str">
        <f>IF(H87="OP",IFERROR(VLOOKUP(A87,'基本情報（メール申込用）'!$B$7:$D$46,3,FALSE),""),IFERROR(VLOOKUP(A87,'基本情報（メール申込用）'!$B$7:$D$46,2,FALSE),""))</f>
        <v/>
      </c>
    </row>
    <row r="88" spans="1:9" ht="24" customHeight="1" x14ac:dyDescent="0.25">
      <c r="A88" s="124" t="str">
        <f>IFERROR(VLOOKUP(B88,'基本情報（メール申込用）'!$A$7:$B$46,2,FALSE),"")</f>
        <v/>
      </c>
      <c r="B88" s="172"/>
      <c r="C88" s="125"/>
      <c r="D88" s="126" t="str">
        <f>IFERROR(VLOOKUP($C88,'参加選手登録表 (メール申込用)'!$B$4:$G$54,5,FALSE),"")</f>
        <v/>
      </c>
      <c r="E88" s="125"/>
      <c r="F88" s="126" t="str">
        <f>IFERROR(VLOOKUP($E88,'参加馬登録表 (メール申込用)'!$B$5:$L$55,2,FALSE),"")</f>
        <v/>
      </c>
      <c r="G88" s="127" t="str">
        <f>IF(C88=0,"",IFERROR(IF('団体情報・合計（メール申込用）'!$C$3="","",'団体情報・合計（メール申込用）'!$C$3),""))</f>
        <v/>
      </c>
      <c r="H88" s="128"/>
      <c r="I88" s="129" t="str">
        <f>IF(H88="OP",IFERROR(VLOOKUP(A88,'基本情報（メール申込用）'!$B$7:$D$46,3,FALSE),""),IFERROR(VLOOKUP(A88,'基本情報（メール申込用）'!$B$7:$D$46,2,FALSE),""))</f>
        <v/>
      </c>
    </row>
    <row r="89" spans="1:9" ht="24" customHeight="1" x14ac:dyDescent="0.25">
      <c r="A89" s="124" t="str">
        <f>IFERROR(VLOOKUP(B89,'基本情報（メール申込用）'!$A$7:$B$46,2,FALSE),"")</f>
        <v/>
      </c>
      <c r="B89" s="172"/>
      <c r="C89" s="125"/>
      <c r="D89" s="126" t="str">
        <f>IFERROR(VLOOKUP($C89,'参加選手登録表 (メール申込用)'!$B$4:$G$54,5,FALSE),"")</f>
        <v/>
      </c>
      <c r="E89" s="125"/>
      <c r="F89" s="126" t="str">
        <f>IFERROR(VLOOKUP($E89,'参加馬登録表 (メール申込用)'!$B$5:$L$55,2,FALSE),"")</f>
        <v/>
      </c>
      <c r="G89" s="127" t="str">
        <f>IF(C89=0,"",IFERROR(IF('団体情報・合計（メール申込用）'!$C$3="","",'団体情報・合計（メール申込用）'!$C$3),""))</f>
        <v/>
      </c>
      <c r="H89" s="128"/>
      <c r="I89" s="129" t="str">
        <f>IF(H89="OP",IFERROR(VLOOKUP(A89,'基本情報（メール申込用）'!$B$7:$D$46,3,FALSE),""),IFERROR(VLOOKUP(A89,'基本情報（メール申込用）'!$B$7:$D$46,2,FALSE),""))</f>
        <v/>
      </c>
    </row>
    <row r="90" spans="1:9" ht="24" customHeight="1" x14ac:dyDescent="0.25">
      <c r="A90" s="124" t="str">
        <f>IFERROR(VLOOKUP(B90,'基本情報（メール申込用）'!$A$7:$B$46,2,FALSE),"")</f>
        <v/>
      </c>
      <c r="B90" s="172"/>
      <c r="C90" s="125"/>
      <c r="D90" s="126" t="str">
        <f>IFERROR(VLOOKUP($C90,'参加選手登録表 (メール申込用)'!$B$4:$G$54,5,FALSE),"")</f>
        <v/>
      </c>
      <c r="E90" s="125"/>
      <c r="F90" s="126" t="str">
        <f>IFERROR(VLOOKUP($E90,'参加馬登録表 (メール申込用)'!$B$5:$L$55,2,FALSE),"")</f>
        <v/>
      </c>
      <c r="G90" s="127" t="str">
        <f>IF(C90=0,"",IFERROR(IF('団体情報・合計（メール申込用）'!$C$3="","",'団体情報・合計（メール申込用）'!$C$3),""))</f>
        <v/>
      </c>
      <c r="H90" s="128"/>
      <c r="I90" s="129" t="str">
        <f>IF(H90="OP",IFERROR(VLOOKUP(A90,'基本情報（メール申込用）'!$B$7:$D$46,3,FALSE),""),IFERROR(VLOOKUP(A90,'基本情報（メール申込用）'!$B$7:$D$46,2,FALSE),""))</f>
        <v/>
      </c>
    </row>
    <row r="91" spans="1:9" ht="24" customHeight="1" x14ac:dyDescent="0.25">
      <c r="A91" s="124" t="str">
        <f>IFERROR(VLOOKUP(B91,'基本情報（メール申込用）'!$A$7:$B$46,2,FALSE),"")</f>
        <v/>
      </c>
      <c r="B91" s="172"/>
      <c r="C91" s="125"/>
      <c r="D91" s="126" t="str">
        <f>IFERROR(VLOOKUP($C91,'参加選手登録表 (メール申込用)'!$B$4:$G$54,5,FALSE),"")</f>
        <v/>
      </c>
      <c r="E91" s="125"/>
      <c r="F91" s="126" t="str">
        <f>IFERROR(VLOOKUP($E91,'参加馬登録表 (メール申込用)'!$B$5:$L$55,2,FALSE),"")</f>
        <v/>
      </c>
      <c r="G91" s="127" t="str">
        <f>IF(C91=0,"",IFERROR(IF('団体情報・合計（メール申込用）'!$C$3="","",'団体情報・合計（メール申込用）'!$C$3),""))</f>
        <v/>
      </c>
      <c r="H91" s="128"/>
      <c r="I91" s="129" t="str">
        <f>IF(H91="OP",IFERROR(VLOOKUP(A91,'基本情報（メール申込用）'!$B$7:$D$46,3,FALSE),""),IFERROR(VLOOKUP(A91,'基本情報（メール申込用）'!$B$7:$D$46,2,FALSE),""))</f>
        <v/>
      </c>
    </row>
    <row r="92" spans="1:9" ht="24" customHeight="1" x14ac:dyDescent="0.25">
      <c r="A92" s="124" t="str">
        <f>IFERROR(VLOOKUP(B92,'基本情報（メール申込用）'!$A$7:$B$46,2,FALSE),"")</f>
        <v/>
      </c>
      <c r="B92" s="172"/>
      <c r="C92" s="125"/>
      <c r="D92" s="126" t="str">
        <f>IFERROR(VLOOKUP($C92,'参加選手登録表 (メール申込用)'!$B$4:$G$54,5,FALSE),"")</f>
        <v/>
      </c>
      <c r="E92" s="125"/>
      <c r="F92" s="126" t="str">
        <f>IFERROR(VLOOKUP($E92,'参加馬登録表 (メール申込用)'!$B$5:$L$55,2,FALSE),"")</f>
        <v/>
      </c>
      <c r="G92" s="127" t="str">
        <f>IF(C92=0,"",IFERROR(IF('団体情報・合計（メール申込用）'!$C$3="","",'団体情報・合計（メール申込用）'!$C$3),""))</f>
        <v/>
      </c>
      <c r="H92" s="128"/>
      <c r="I92" s="129" t="str">
        <f>IF(H92="OP",IFERROR(VLOOKUP(A92,'基本情報（メール申込用）'!$B$7:$D$46,3,FALSE),""),IFERROR(VLOOKUP(A92,'基本情報（メール申込用）'!$B$7:$D$46,2,FALSE),""))</f>
        <v/>
      </c>
    </row>
    <row r="93" spans="1:9" ht="24" customHeight="1" x14ac:dyDescent="0.25">
      <c r="A93" s="124" t="str">
        <f>IFERROR(VLOOKUP(B93,'基本情報（メール申込用）'!$A$7:$B$46,2,FALSE),"")</f>
        <v/>
      </c>
      <c r="B93" s="172"/>
      <c r="C93" s="125"/>
      <c r="D93" s="126" t="str">
        <f>IFERROR(VLOOKUP($C93,'参加選手登録表 (メール申込用)'!$B$4:$G$54,5,FALSE),"")</f>
        <v/>
      </c>
      <c r="E93" s="125"/>
      <c r="F93" s="126" t="str">
        <f>IFERROR(VLOOKUP($E93,'参加馬登録表 (メール申込用)'!$B$5:$L$55,2,FALSE),"")</f>
        <v/>
      </c>
      <c r="G93" s="127" t="str">
        <f>IF(C93=0,"",IFERROR(IF('団体情報・合計（メール申込用）'!$C$3="","",'団体情報・合計（メール申込用）'!$C$3),""))</f>
        <v/>
      </c>
      <c r="H93" s="128"/>
      <c r="I93" s="129" t="str">
        <f>IF(H93="OP",IFERROR(VLOOKUP(A93,'基本情報（メール申込用）'!$B$7:$D$46,3,FALSE),""),IFERROR(VLOOKUP(A93,'基本情報（メール申込用）'!$B$7:$D$46,2,FALSE),""))</f>
        <v/>
      </c>
    </row>
    <row r="94" spans="1:9" ht="24" customHeight="1" thickBot="1" x14ac:dyDescent="0.3">
      <c r="A94" s="130" t="str">
        <f>IFERROR(VLOOKUP(B94,'基本情報（メール申込用）'!$A$7:$B$46,2,FALSE),"")</f>
        <v/>
      </c>
      <c r="B94" s="173"/>
      <c r="C94" s="74"/>
      <c r="D94" s="131" t="str">
        <f>IFERROR(VLOOKUP($C94,'参加選手登録表 (メール申込用)'!$B$4:$G$54,5,FALSE),"")</f>
        <v/>
      </c>
      <c r="E94" s="74"/>
      <c r="F94" s="131" t="str">
        <f>IFERROR(VLOOKUP($E94,'参加馬登録表 (メール申込用)'!$B$5:$L$55,2,FALSE),"")</f>
        <v/>
      </c>
      <c r="G94" s="132" t="str">
        <f>IF(C94=0,"",IFERROR(IF('団体情報・合計（メール申込用）'!$C$3="","",'団体情報・合計（メール申込用）'!$C$3),""))</f>
        <v/>
      </c>
      <c r="H94" s="75"/>
      <c r="I94" s="133" t="str">
        <f>IF(H94="OP",IFERROR(VLOOKUP(A94,'基本情報（メール申込用）'!$B$7:$D$46,3,FALSE),""),IFERROR(VLOOKUP(A94,'基本情報（メール申込用）'!$B$7:$D$46,2,FALSE),""))</f>
        <v/>
      </c>
    </row>
    <row r="95" spans="1:9" ht="24" customHeight="1" x14ac:dyDescent="0.25">
      <c r="A95" s="134" t="str">
        <f>IFERROR(VLOOKUP(B95,'基本情報（メール申込用）'!$A$7:$B$46,2,FALSE),"")</f>
        <v/>
      </c>
      <c r="B95" s="174"/>
      <c r="C95" s="50"/>
      <c r="D95" s="135" t="str">
        <f>IFERROR(VLOOKUP($C95,'参加選手登録表 (メール申込用)'!$B$4:$G$54,5,FALSE),"")</f>
        <v/>
      </c>
      <c r="E95" s="50"/>
      <c r="F95" s="135" t="str">
        <f>IFERROR(VLOOKUP($E95,'参加馬登録表 (メール申込用)'!$B$5:$L$55,2,FALSE),"")</f>
        <v/>
      </c>
      <c r="G95" s="136" t="str">
        <f>IF(C95=0,"",IFERROR(IF('団体情報・合計（メール申込用）'!$C$3="","",'団体情報・合計（メール申込用）'!$C$3),""))</f>
        <v/>
      </c>
      <c r="H95" s="51"/>
      <c r="I95" s="137" t="str">
        <f>IF(H95="OP",IFERROR(VLOOKUP(A95,'基本情報（メール申込用）'!$B$7:$D$46,3,FALSE),""),IFERROR(VLOOKUP(A95,'基本情報（メール申込用）'!$B$7:$D$46,2,FALSE),""))</f>
        <v/>
      </c>
    </row>
    <row r="96" spans="1:9" ht="24" customHeight="1" x14ac:dyDescent="0.25">
      <c r="A96" s="124" t="str">
        <f>IFERROR(VLOOKUP(B96,'基本情報（メール申込用）'!$A$7:$B$46,2,FALSE),"")</f>
        <v/>
      </c>
      <c r="B96" s="172"/>
      <c r="C96" s="125"/>
      <c r="D96" s="126" t="str">
        <f>IFERROR(VLOOKUP($C96,'参加選手登録表 (メール申込用)'!$B$4:$G$54,5,FALSE),"")</f>
        <v/>
      </c>
      <c r="E96" s="125"/>
      <c r="F96" s="126" t="str">
        <f>IFERROR(VLOOKUP($E96,'参加馬登録表 (メール申込用)'!$B$5:$L$55,2,FALSE),"")</f>
        <v/>
      </c>
      <c r="G96" s="127" t="str">
        <f>IF(C96=0,"",IFERROR(IF('団体情報・合計（メール申込用）'!$C$3="","",'団体情報・合計（メール申込用）'!$C$3),""))</f>
        <v/>
      </c>
      <c r="H96" s="128"/>
      <c r="I96" s="129" t="str">
        <f>IF(H96="OP",IFERROR(VLOOKUP(A96,'基本情報（メール申込用）'!$B$7:$D$46,3,FALSE),""),IFERROR(VLOOKUP(A96,'基本情報（メール申込用）'!$B$7:$D$46,2,FALSE),""))</f>
        <v/>
      </c>
    </row>
    <row r="97" spans="1:9" ht="24" customHeight="1" x14ac:dyDescent="0.25">
      <c r="A97" s="124" t="str">
        <f>IFERROR(VLOOKUP(B97,'基本情報（メール申込用）'!$A$7:$B$46,2,FALSE),"")</f>
        <v/>
      </c>
      <c r="B97" s="172"/>
      <c r="C97" s="125"/>
      <c r="D97" s="126" t="str">
        <f>IFERROR(VLOOKUP($C97,'参加選手登録表 (メール申込用)'!$B$4:$G$54,5,FALSE),"")</f>
        <v/>
      </c>
      <c r="E97" s="125"/>
      <c r="F97" s="126" t="str">
        <f>IFERROR(VLOOKUP($E97,'参加馬登録表 (メール申込用)'!$B$5:$L$55,2,FALSE),"")</f>
        <v/>
      </c>
      <c r="G97" s="127" t="str">
        <f>IF(C97=0,"",IFERROR(IF('団体情報・合計（メール申込用）'!$C$3="","",'団体情報・合計（メール申込用）'!$C$3),""))</f>
        <v/>
      </c>
      <c r="H97" s="128"/>
      <c r="I97" s="129" t="str">
        <f>IF(H97="OP",IFERROR(VLOOKUP(A97,'基本情報（メール申込用）'!$B$7:$D$46,3,FALSE),""),IFERROR(VLOOKUP(A97,'基本情報（メール申込用）'!$B$7:$D$46,2,FALSE),""))</f>
        <v/>
      </c>
    </row>
    <row r="98" spans="1:9" ht="24" customHeight="1" x14ac:dyDescent="0.25">
      <c r="A98" s="124" t="str">
        <f>IFERROR(VLOOKUP(B98,'基本情報（メール申込用）'!$A$7:$B$46,2,FALSE),"")</f>
        <v/>
      </c>
      <c r="B98" s="172"/>
      <c r="C98" s="125"/>
      <c r="D98" s="126" t="str">
        <f>IFERROR(VLOOKUP($C98,'参加選手登録表 (メール申込用)'!$B$4:$G$54,5,FALSE),"")</f>
        <v/>
      </c>
      <c r="E98" s="125"/>
      <c r="F98" s="126" t="str">
        <f>IFERROR(VLOOKUP($E98,'参加馬登録表 (メール申込用)'!$B$5:$L$55,2,FALSE),"")</f>
        <v/>
      </c>
      <c r="G98" s="127" t="str">
        <f>IF(C98=0,"",IFERROR(IF('団体情報・合計（メール申込用）'!$C$3="","",'団体情報・合計（メール申込用）'!$C$3),""))</f>
        <v/>
      </c>
      <c r="H98" s="128"/>
      <c r="I98" s="129" t="str">
        <f>IF(H98="OP",IFERROR(VLOOKUP(A98,'基本情報（メール申込用）'!$B$7:$D$46,3,FALSE),""),IFERROR(VLOOKUP(A98,'基本情報（メール申込用）'!$B$7:$D$46,2,FALSE),""))</f>
        <v/>
      </c>
    </row>
    <row r="99" spans="1:9" ht="24" customHeight="1" x14ac:dyDescent="0.25">
      <c r="A99" s="124" t="str">
        <f>IFERROR(VLOOKUP(B99,'基本情報（メール申込用）'!$A$7:$B$46,2,FALSE),"")</f>
        <v/>
      </c>
      <c r="B99" s="172"/>
      <c r="C99" s="125"/>
      <c r="D99" s="126" t="str">
        <f>IFERROR(VLOOKUP($C99,'参加選手登録表 (メール申込用)'!$B$4:$G$54,5,FALSE),"")</f>
        <v/>
      </c>
      <c r="E99" s="125"/>
      <c r="F99" s="126" t="str">
        <f>IFERROR(VLOOKUP($E99,'参加馬登録表 (メール申込用)'!$B$5:$L$55,2,FALSE),"")</f>
        <v/>
      </c>
      <c r="G99" s="127" t="str">
        <f>IF(C99=0,"",IFERROR(IF('団体情報・合計（メール申込用）'!$C$3="","",'団体情報・合計（メール申込用）'!$C$3),""))</f>
        <v/>
      </c>
      <c r="H99" s="128"/>
      <c r="I99" s="129" t="str">
        <f>IF(H99="OP",IFERROR(VLOOKUP(A99,'基本情報（メール申込用）'!$B$7:$D$46,3,FALSE),""),IFERROR(VLOOKUP(A99,'基本情報（メール申込用）'!$B$7:$D$46,2,FALSE),""))</f>
        <v/>
      </c>
    </row>
    <row r="100" spans="1:9" ht="24" customHeight="1" x14ac:dyDescent="0.25">
      <c r="A100" s="124" t="str">
        <f>IFERROR(VLOOKUP(B100,'基本情報（メール申込用）'!$A$7:$B$46,2,FALSE),"")</f>
        <v/>
      </c>
      <c r="B100" s="172"/>
      <c r="C100" s="125"/>
      <c r="D100" s="126" t="str">
        <f>IFERROR(VLOOKUP($C100,'参加選手登録表 (メール申込用)'!$B$4:$G$54,5,FALSE),"")</f>
        <v/>
      </c>
      <c r="E100" s="125"/>
      <c r="F100" s="126" t="str">
        <f>IFERROR(VLOOKUP($E100,'参加馬登録表 (メール申込用)'!$B$5:$L$55,2,FALSE),"")</f>
        <v/>
      </c>
      <c r="G100" s="127" t="str">
        <f>IF(C100=0,"",IFERROR(IF('団体情報・合計（メール申込用）'!$C$3="","",'団体情報・合計（メール申込用）'!$C$3),""))</f>
        <v/>
      </c>
      <c r="H100" s="128"/>
      <c r="I100" s="129" t="str">
        <f>IF(H100="OP",IFERROR(VLOOKUP(A100,'基本情報（メール申込用）'!$B$7:$D$46,3,FALSE),""),IFERROR(VLOOKUP(A100,'基本情報（メール申込用）'!$B$7:$D$46,2,FALSE),""))</f>
        <v/>
      </c>
    </row>
    <row r="101" spans="1:9" ht="24" customHeight="1" x14ac:dyDescent="0.25">
      <c r="A101" s="124" t="str">
        <f>IFERROR(VLOOKUP(B101,'基本情報（メール申込用）'!$A$7:$B$46,2,FALSE),"")</f>
        <v/>
      </c>
      <c r="B101" s="172"/>
      <c r="C101" s="125"/>
      <c r="D101" s="126" t="str">
        <f>IFERROR(VLOOKUP($C101,'参加選手登録表 (メール申込用)'!$B$4:$G$54,5,FALSE),"")</f>
        <v/>
      </c>
      <c r="E101" s="125"/>
      <c r="F101" s="126" t="str">
        <f>IFERROR(VLOOKUP($E101,'参加馬登録表 (メール申込用)'!$B$5:$L$55,2,FALSE),"")</f>
        <v/>
      </c>
      <c r="G101" s="127" t="str">
        <f>IF(C101=0,"",IFERROR(IF('団体情報・合計（メール申込用）'!$C$3="","",'団体情報・合計（メール申込用）'!$C$3),""))</f>
        <v/>
      </c>
      <c r="H101" s="128"/>
      <c r="I101" s="129" t="str">
        <f>IF(H101="OP",IFERROR(VLOOKUP(A101,'基本情報（メール申込用）'!$B$7:$D$46,3,FALSE),""),IFERROR(VLOOKUP(A101,'基本情報（メール申込用）'!$B$7:$D$46,2,FALSE),""))</f>
        <v/>
      </c>
    </row>
    <row r="102" spans="1:9" ht="24" customHeight="1" x14ac:dyDescent="0.25">
      <c r="A102" s="124" t="str">
        <f>IFERROR(VLOOKUP(B102,'基本情報（メール申込用）'!$A$7:$B$46,2,FALSE),"")</f>
        <v/>
      </c>
      <c r="B102" s="172"/>
      <c r="C102" s="125"/>
      <c r="D102" s="126" t="str">
        <f>IFERROR(VLOOKUP($C102,'参加選手登録表 (メール申込用)'!$B$4:$G$54,5,FALSE),"")</f>
        <v/>
      </c>
      <c r="E102" s="125"/>
      <c r="F102" s="126" t="str">
        <f>IFERROR(VLOOKUP($E102,'参加馬登録表 (メール申込用)'!$B$5:$L$55,2,FALSE),"")</f>
        <v/>
      </c>
      <c r="G102" s="127" t="str">
        <f>IF(C102=0,"",IFERROR(IF('団体情報・合計（メール申込用）'!$C$3="","",'団体情報・合計（メール申込用）'!$C$3),""))</f>
        <v/>
      </c>
      <c r="H102" s="128"/>
      <c r="I102" s="129" t="str">
        <f>IF(H102="OP",IFERROR(VLOOKUP(A102,'基本情報（メール申込用）'!$B$7:$D$46,3,FALSE),""),IFERROR(VLOOKUP(A102,'基本情報（メール申込用）'!$B$7:$D$46,2,FALSE),""))</f>
        <v/>
      </c>
    </row>
    <row r="103" spans="1:9" ht="24" customHeight="1" x14ac:dyDescent="0.25">
      <c r="A103" s="124" t="str">
        <f>IFERROR(VLOOKUP(B103,'基本情報（メール申込用）'!$A$7:$B$46,2,FALSE),"")</f>
        <v/>
      </c>
      <c r="B103" s="172"/>
      <c r="C103" s="125"/>
      <c r="D103" s="126" t="str">
        <f>IFERROR(VLOOKUP($C103,'参加選手登録表 (メール申込用)'!$B$4:$G$54,5,FALSE),"")</f>
        <v/>
      </c>
      <c r="E103" s="125"/>
      <c r="F103" s="126" t="str">
        <f>IFERROR(VLOOKUP($E103,'参加馬登録表 (メール申込用)'!$B$5:$L$55,2,FALSE),"")</f>
        <v/>
      </c>
      <c r="G103" s="127" t="str">
        <f>IF(C103=0,"",IFERROR(IF('団体情報・合計（メール申込用）'!$C$3="","",'団体情報・合計（メール申込用）'!$C$3),""))</f>
        <v/>
      </c>
      <c r="H103" s="128"/>
      <c r="I103" s="129" t="str">
        <f>IF(H103="OP",IFERROR(VLOOKUP(A103,'基本情報（メール申込用）'!$B$7:$D$46,3,FALSE),""),IFERROR(VLOOKUP(A103,'基本情報（メール申込用）'!$B$7:$D$46,2,FALSE),""))</f>
        <v/>
      </c>
    </row>
    <row r="104" spans="1:9" ht="24" customHeight="1" thickBot="1" x14ac:dyDescent="0.3">
      <c r="A104" s="138" t="str">
        <f>IFERROR(VLOOKUP(B104,'基本情報（メール申込用）'!$A$7:$B$46,2,FALSE),"")</f>
        <v/>
      </c>
      <c r="B104" s="175"/>
      <c r="C104" s="139"/>
      <c r="D104" s="140" t="str">
        <f>IFERROR(VLOOKUP($C104,'参加選手登録表 (メール申込用)'!$B$4:$G$54,5,FALSE),"")</f>
        <v/>
      </c>
      <c r="E104" s="139"/>
      <c r="F104" s="140" t="str">
        <f>IFERROR(VLOOKUP($E104,'参加馬登録表 (メール申込用)'!$B$5:$L$55,2,FALSE),"")</f>
        <v/>
      </c>
      <c r="G104" s="141" t="str">
        <f>IF(C104=0,"",IFERROR(IF('団体情報・合計（メール申込用）'!$C$3="","",'団体情報・合計（メール申込用）'!$C$3),""))</f>
        <v/>
      </c>
      <c r="H104" s="142"/>
      <c r="I104" s="143" t="str">
        <f>IF(H104="OP",IFERROR(VLOOKUP(A104,'基本情報（メール申込用）'!$B$7:$D$46,3,FALSE),""),IFERROR(VLOOKUP(A104,'基本情報（メール申込用）'!$B$7:$D$46,2,FALSE),""))</f>
        <v/>
      </c>
    </row>
    <row r="105" spans="1:9" ht="24" customHeight="1" x14ac:dyDescent="0.25">
      <c r="A105" s="144" t="str">
        <f>IFERROR(VLOOKUP(B105,'基本情報（メール申込用）'!$A$7:$B$46,2,FALSE),"")</f>
        <v/>
      </c>
      <c r="B105" s="176"/>
      <c r="C105" s="71"/>
      <c r="D105" s="145" t="str">
        <f>IFERROR(VLOOKUP($C105,'参加選手登録表 (メール申込用)'!$B$4:$G$54,5,FALSE),"")</f>
        <v/>
      </c>
      <c r="E105" s="71"/>
      <c r="F105" s="145" t="str">
        <f>IFERROR(VLOOKUP($E105,'参加馬登録表 (メール申込用)'!$B$5:$L$55,2,FALSE),"")</f>
        <v/>
      </c>
      <c r="G105" s="146" t="str">
        <f>IF(C105=0,"",IFERROR(IF('団体情報・合計（メール申込用）'!$C$3="","",'団体情報・合計（メール申込用）'!$C$3),""))</f>
        <v/>
      </c>
      <c r="H105" s="72"/>
      <c r="I105" s="147" t="str">
        <f>IF(H105="OP",IFERROR(VLOOKUP(A105,'基本情報（メール申込用）'!$B$7:$D$46,3,FALSE),""),IFERROR(VLOOKUP(A105,'基本情報（メール申込用）'!$B$7:$D$46,2,FALSE),""))</f>
        <v/>
      </c>
    </row>
    <row r="106" spans="1:9" ht="24" customHeight="1" x14ac:dyDescent="0.25">
      <c r="A106" s="124" t="str">
        <f>IFERROR(VLOOKUP(B106,'基本情報（メール申込用）'!$A$7:$B$46,2,FALSE),"")</f>
        <v/>
      </c>
      <c r="B106" s="172"/>
      <c r="C106" s="125"/>
      <c r="D106" s="126" t="str">
        <f>IFERROR(VLOOKUP($C106,'参加選手登録表 (メール申込用)'!$B$4:$G$54,5,FALSE),"")</f>
        <v/>
      </c>
      <c r="E106" s="125"/>
      <c r="F106" s="126" t="str">
        <f>IFERROR(VLOOKUP($E106,'参加馬登録表 (メール申込用)'!$B$5:$L$55,2,FALSE),"")</f>
        <v/>
      </c>
      <c r="G106" s="127" t="str">
        <f>IF(C106=0,"",IFERROR(IF('団体情報・合計（メール申込用）'!$C$3="","",'団体情報・合計（メール申込用）'!$C$3),""))</f>
        <v/>
      </c>
      <c r="H106" s="128"/>
      <c r="I106" s="129" t="str">
        <f>IF(H106="OP",IFERROR(VLOOKUP(A106,'基本情報（メール申込用）'!$B$7:$D$46,3,FALSE),""),IFERROR(VLOOKUP(A106,'基本情報（メール申込用）'!$B$7:$D$46,2,FALSE),""))</f>
        <v/>
      </c>
    </row>
    <row r="107" spans="1:9" ht="24" customHeight="1" x14ac:dyDescent="0.25">
      <c r="A107" s="124" t="str">
        <f>IFERROR(VLOOKUP(B107,'基本情報（メール申込用）'!$A$7:$B$46,2,FALSE),"")</f>
        <v/>
      </c>
      <c r="B107" s="172"/>
      <c r="C107" s="125"/>
      <c r="D107" s="126" t="str">
        <f>IFERROR(VLOOKUP($C107,'参加選手登録表 (メール申込用)'!$B$4:$G$54,5,FALSE),"")</f>
        <v/>
      </c>
      <c r="E107" s="125"/>
      <c r="F107" s="126" t="str">
        <f>IFERROR(VLOOKUP($E107,'参加馬登録表 (メール申込用)'!$B$5:$L$55,2,FALSE),"")</f>
        <v/>
      </c>
      <c r="G107" s="127" t="str">
        <f>IF(C107=0,"",IFERROR(IF('団体情報・合計（メール申込用）'!$C$3="","",'団体情報・合計（メール申込用）'!$C$3),""))</f>
        <v/>
      </c>
      <c r="H107" s="128"/>
      <c r="I107" s="129" t="str">
        <f>IF(H107="OP",IFERROR(VLOOKUP(A107,'基本情報（メール申込用）'!$B$7:$D$46,3,FALSE),""),IFERROR(VLOOKUP(A107,'基本情報（メール申込用）'!$B$7:$D$46,2,FALSE),""))</f>
        <v/>
      </c>
    </row>
    <row r="108" spans="1:9" ht="24" customHeight="1" x14ac:dyDescent="0.25">
      <c r="A108" s="124" t="str">
        <f>IFERROR(VLOOKUP(B108,'基本情報（メール申込用）'!$A$7:$B$46,2,FALSE),"")</f>
        <v/>
      </c>
      <c r="B108" s="172"/>
      <c r="C108" s="125"/>
      <c r="D108" s="126" t="str">
        <f>IFERROR(VLOOKUP($C108,'参加選手登録表 (メール申込用)'!$B$4:$G$54,5,FALSE),"")</f>
        <v/>
      </c>
      <c r="E108" s="125"/>
      <c r="F108" s="126" t="str">
        <f>IFERROR(VLOOKUP($E108,'参加馬登録表 (メール申込用)'!$B$5:$L$55,2,FALSE),"")</f>
        <v/>
      </c>
      <c r="G108" s="127" t="str">
        <f>IF(C108=0,"",IFERROR(IF('団体情報・合計（メール申込用）'!$C$3="","",'団体情報・合計（メール申込用）'!$C$3),""))</f>
        <v/>
      </c>
      <c r="H108" s="128"/>
      <c r="I108" s="129" t="str">
        <f>IF(H108="OP",IFERROR(VLOOKUP(A108,'基本情報（メール申込用）'!$B$7:$D$46,3,FALSE),""),IFERROR(VLOOKUP(A108,'基本情報（メール申込用）'!$B$7:$D$46,2,FALSE),""))</f>
        <v/>
      </c>
    </row>
    <row r="109" spans="1:9" ht="24" customHeight="1" x14ac:dyDescent="0.25">
      <c r="A109" s="124" t="str">
        <f>IFERROR(VLOOKUP(B109,'基本情報（メール申込用）'!$A$7:$B$46,2,FALSE),"")</f>
        <v/>
      </c>
      <c r="B109" s="172"/>
      <c r="C109" s="125"/>
      <c r="D109" s="126" t="str">
        <f>IFERROR(VLOOKUP($C109,'参加選手登録表 (メール申込用)'!$B$4:$G$54,5,FALSE),"")</f>
        <v/>
      </c>
      <c r="E109" s="125"/>
      <c r="F109" s="126" t="str">
        <f>IFERROR(VLOOKUP($E109,'参加馬登録表 (メール申込用)'!$B$5:$L$55,2,FALSE),"")</f>
        <v/>
      </c>
      <c r="G109" s="127" t="str">
        <f>IF(C109=0,"",IFERROR(IF('団体情報・合計（メール申込用）'!$C$3="","",'団体情報・合計（メール申込用）'!$C$3),""))</f>
        <v/>
      </c>
      <c r="H109" s="128"/>
      <c r="I109" s="129" t="str">
        <f>IF(H109="OP",IFERROR(VLOOKUP(A109,'基本情報（メール申込用）'!$B$7:$D$46,3,FALSE),""),IFERROR(VLOOKUP(A109,'基本情報（メール申込用）'!$B$7:$D$46,2,FALSE),""))</f>
        <v/>
      </c>
    </row>
    <row r="110" spans="1:9" ht="24" customHeight="1" x14ac:dyDescent="0.25">
      <c r="A110" s="124" t="str">
        <f>IFERROR(VLOOKUP(B110,'基本情報（メール申込用）'!$A$7:$B$46,2,FALSE),"")</f>
        <v/>
      </c>
      <c r="B110" s="172"/>
      <c r="C110" s="125"/>
      <c r="D110" s="126" t="str">
        <f>IFERROR(VLOOKUP($C110,'参加選手登録表 (メール申込用)'!$B$4:$G$54,5,FALSE),"")</f>
        <v/>
      </c>
      <c r="E110" s="125"/>
      <c r="F110" s="126" t="str">
        <f>IFERROR(VLOOKUP($E110,'参加馬登録表 (メール申込用)'!$B$5:$L$55,2,FALSE),"")</f>
        <v/>
      </c>
      <c r="G110" s="127" t="str">
        <f>IF(C110=0,"",IFERROR(IF('団体情報・合計（メール申込用）'!$C$3="","",'団体情報・合計（メール申込用）'!$C$3),""))</f>
        <v/>
      </c>
      <c r="H110" s="128"/>
      <c r="I110" s="129" t="str">
        <f>IF(H110="OP",IFERROR(VLOOKUP(A110,'基本情報（メール申込用）'!$B$7:$D$46,3,FALSE),""),IFERROR(VLOOKUP(A110,'基本情報（メール申込用）'!$B$7:$D$46,2,FALSE),""))</f>
        <v/>
      </c>
    </row>
    <row r="111" spans="1:9" ht="24" customHeight="1" x14ac:dyDescent="0.25">
      <c r="A111" s="124" t="str">
        <f>IFERROR(VLOOKUP(B111,'基本情報（メール申込用）'!$A$7:$B$46,2,FALSE),"")</f>
        <v/>
      </c>
      <c r="B111" s="172"/>
      <c r="C111" s="125"/>
      <c r="D111" s="126" t="str">
        <f>IFERROR(VLOOKUP($C111,'参加選手登録表 (メール申込用)'!$B$4:$G$54,5,FALSE),"")</f>
        <v/>
      </c>
      <c r="E111" s="125"/>
      <c r="F111" s="126" t="str">
        <f>IFERROR(VLOOKUP($E111,'参加馬登録表 (メール申込用)'!$B$5:$L$55,2,FALSE),"")</f>
        <v/>
      </c>
      <c r="G111" s="127" t="str">
        <f>IF(C111=0,"",IFERROR(IF('団体情報・合計（メール申込用）'!$C$3="","",'団体情報・合計（メール申込用）'!$C$3),""))</f>
        <v/>
      </c>
      <c r="H111" s="128"/>
      <c r="I111" s="129" t="str">
        <f>IF(H111="OP",IFERROR(VLOOKUP(A111,'基本情報（メール申込用）'!$B$7:$D$46,3,FALSE),""),IFERROR(VLOOKUP(A111,'基本情報（メール申込用）'!$B$7:$D$46,2,FALSE),""))</f>
        <v/>
      </c>
    </row>
    <row r="112" spans="1:9" ht="24" customHeight="1" x14ac:dyDescent="0.25">
      <c r="A112" s="124" t="str">
        <f>IFERROR(VLOOKUP(B112,'基本情報（メール申込用）'!$A$7:$B$46,2,FALSE),"")</f>
        <v/>
      </c>
      <c r="B112" s="172"/>
      <c r="C112" s="125"/>
      <c r="D112" s="126" t="str">
        <f>IFERROR(VLOOKUP($C112,'参加選手登録表 (メール申込用)'!$B$4:$G$54,5,FALSE),"")</f>
        <v/>
      </c>
      <c r="E112" s="125"/>
      <c r="F112" s="126" t="str">
        <f>IFERROR(VLOOKUP($E112,'参加馬登録表 (メール申込用)'!$B$5:$L$55,2,FALSE),"")</f>
        <v/>
      </c>
      <c r="G112" s="127" t="str">
        <f>IF(C112=0,"",IFERROR(IF('団体情報・合計（メール申込用）'!$C$3="","",'団体情報・合計（メール申込用）'!$C$3),""))</f>
        <v/>
      </c>
      <c r="H112" s="128"/>
      <c r="I112" s="129" t="str">
        <f>IF(H112="OP",IFERROR(VLOOKUP(A112,'基本情報（メール申込用）'!$B$7:$D$46,3,FALSE),""),IFERROR(VLOOKUP(A112,'基本情報（メール申込用）'!$B$7:$D$46,2,FALSE),""))</f>
        <v/>
      </c>
    </row>
    <row r="113" spans="1:9" ht="24" customHeight="1" x14ac:dyDescent="0.25">
      <c r="A113" s="124" t="str">
        <f>IFERROR(VLOOKUP(B113,'基本情報（メール申込用）'!$A$7:$B$46,2,FALSE),"")</f>
        <v/>
      </c>
      <c r="B113" s="172"/>
      <c r="C113" s="125"/>
      <c r="D113" s="126" t="str">
        <f>IFERROR(VLOOKUP($C113,'参加選手登録表 (メール申込用)'!$B$4:$G$54,5,FALSE),"")</f>
        <v/>
      </c>
      <c r="E113" s="125"/>
      <c r="F113" s="126" t="str">
        <f>IFERROR(VLOOKUP($E113,'参加馬登録表 (メール申込用)'!$B$5:$L$55,2,FALSE),"")</f>
        <v/>
      </c>
      <c r="G113" s="127" t="str">
        <f>IF(C113=0,"",IFERROR(IF('団体情報・合計（メール申込用）'!$C$3="","",'団体情報・合計（メール申込用）'!$C$3),""))</f>
        <v/>
      </c>
      <c r="H113" s="128"/>
      <c r="I113" s="129" t="str">
        <f>IF(H113="OP",IFERROR(VLOOKUP(A113,'基本情報（メール申込用）'!$B$7:$D$46,3,FALSE),""),IFERROR(VLOOKUP(A113,'基本情報（メール申込用）'!$B$7:$D$46,2,FALSE),""))</f>
        <v/>
      </c>
    </row>
    <row r="114" spans="1:9" ht="24" customHeight="1" thickBot="1" x14ac:dyDescent="0.3">
      <c r="A114" s="130" t="str">
        <f>IFERROR(VLOOKUP(B114,'基本情報（メール申込用）'!$A$7:$B$46,2,FALSE),"")</f>
        <v/>
      </c>
      <c r="B114" s="173"/>
      <c r="C114" s="74"/>
      <c r="D114" s="131" t="str">
        <f>IFERROR(VLOOKUP($C114,'参加選手登録表 (メール申込用)'!$B$4:$G$54,5,FALSE),"")</f>
        <v/>
      </c>
      <c r="E114" s="74"/>
      <c r="F114" s="131" t="str">
        <f>IFERROR(VLOOKUP($E114,'参加馬登録表 (メール申込用)'!$B$5:$L$55,2,FALSE),"")</f>
        <v/>
      </c>
      <c r="G114" s="132" t="str">
        <f>IF(C114=0,"",IFERROR(IF('団体情報・合計（メール申込用）'!$C$3="","",'団体情報・合計（メール申込用）'!$C$3),""))</f>
        <v/>
      </c>
      <c r="H114" s="75"/>
      <c r="I114" s="133" t="str">
        <f>IF(H114="OP",IFERROR(VLOOKUP(A114,'基本情報（メール申込用）'!$B$7:$D$46,3,FALSE),""),IFERROR(VLOOKUP(A114,'基本情報（メール申込用）'!$B$7:$D$46,2,FALSE),""))</f>
        <v/>
      </c>
    </row>
    <row r="115" spans="1:9" ht="24" customHeight="1" x14ac:dyDescent="0.25">
      <c r="A115" s="134" t="str">
        <f>IFERROR(VLOOKUP(B115,'基本情報（メール申込用）'!$A$7:$B$46,2,FALSE),"")</f>
        <v/>
      </c>
      <c r="B115" s="174"/>
      <c r="C115" s="50"/>
      <c r="D115" s="135" t="str">
        <f>IFERROR(VLOOKUP($C115,'参加選手登録表 (メール申込用)'!$B$4:$G$54,5,FALSE),"")</f>
        <v/>
      </c>
      <c r="E115" s="50"/>
      <c r="F115" s="135" t="str">
        <f>IFERROR(VLOOKUP($E115,'参加馬登録表 (メール申込用)'!$B$5:$L$55,2,FALSE),"")</f>
        <v/>
      </c>
      <c r="G115" s="136" t="str">
        <f>IF(C115=0,"",IFERROR(IF('団体情報・合計（メール申込用）'!$C$3="","",'団体情報・合計（メール申込用）'!$C$3),""))</f>
        <v/>
      </c>
      <c r="H115" s="51"/>
      <c r="I115" s="137" t="str">
        <f>IF(H115="OP",IFERROR(VLOOKUP(A115,'基本情報（メール申込用）'!$B$7:$D$46,3,FALSE),""),IFERROR(VLOOKUP(A115,'基本情報（メール申込用）'!$B$7:$D$46,2,FALSE),""))</f>
        <v/>
      </c>
    </row>
    <row r="116" spans="1:9" ht="24" customHeight="1" x14ac:dyDescent="0.25">
      <c r="A116" s="124" t="str">
        <f>IFERROR(VLOOKUP(B116,'基本情報（メール申込用）'!$A$7:$B$46,2,FALSE),"")</f>
        <v/>
      </c>
      <c r="B116" s="172"/>
      <c r="C116" s="125"/>
      <c r="D116" s="126" t="str">
        <f>IFERROR(VLOOKUP($C116,'参加選手登録表 (メール申込用)'!$B$4:$G$54,5,FALSE),"")</f>
        <v/>
      </c>
      <c r="E116" s="125"/>
      <c r="F116" s="126" t="str">
        <f>IFERROR(VLOOKUP($E116,'参加馬登録表 (メール申込用)'!$B$5:$L$55,2,FALSE),"")</f>
        <v/>
      </c>
      <c r="G116" s="127" t="str">
        <f>IF(C116=0,"",IFERROR(IF('団体情報・合計（メール申込用）'!$C$3="","",'団体情報・合計（メール申込用）'!$C$3),""))</f>
        <v/>
      </c>
      <c r="H116" s="128"/>
      <c r="I116" s="129" t="str">
        <f>IF(H116="OP",IFERROR(VLOOKUP(A116,'基本情報（メール申込用）'!$B$7:$D$46,3,FALSE),""),IFERROR(VLOOKUP(A116,'基本情報（メール申込用）'!$B$7:$D$46,2,FALSE),""))</f>
        <v/>
      </c>
    </row>
    <row r="117" spans="1:9" ht="24" customHeight="1" x14ac:dyDescent="0.25">
      <c r="A117" s="124" t="str">
        <f>IFERROR(VLOOKUP(B117,'基本情報（メール申込用）'!$A$7:$B$46,2,FALSE),"")</f>
        <v/>
      </c>
      <c r="B117" s="172"/>
      <c r="C117" s="125"/>
      <c r="D117" s="126" t="str">
        <f>IFERROR(VLOOKUP($C117,'参加選手登録表 (メール申込用)'!$B$4:$G$54,5,FALSE),"")</f>
        <v/>
      </c>
      <c r="E117" s="125"/>
      <c r="F117" s="126" t="str">
        <f>IFERROR(VLOOKUP($E117,'参加馬登録表 (メール申込用)'!$B$5:$L$55,2,FALSE),"")</f>
        <v/>
      </c>
      <c r="G117" s="127" t="str">
        <f>IF(C117=0,"",IFERROR(IF('団体情報・合計（メール申込用）'!$C$3="","",'団体情報・合計（メール申込用）'!$C$3),""))</f>
        <v/>
      </c>
      <c r="H117" s="128"/>
      <c r="I117" s="129" t="str">
        <f>IF(H117="OP",IFERROR(VLOOKUP(A117,'基本情報（メール申込用）'!$B$7:$D$46,3,FALSE),""),IFERROR(VLOOKUP(A117,'基本情報（メール申込用）'!$B$7:$D$46,2,FALSE),""))</f>
        <v/>
      </c>
    </row>
    <row r="118" spans="1:9" ht="24" customHeight="1" x14ac:dyDescent="0.25">
      <c r="A118" s="124" t="str">
        <f>IFERROR(VLOOKUP(B118,'基本情報（メール申込用）'!$A$7:$B$46,2,FALSE),"")</f>
        <v/>
      </c>
      <c r="B118" s="172"/>
      <c r="C118" s="125"/>
      <c r="D118" s="126" t="str">
        <f>IFERROR(VLOOKUP($C118,'参加選手登録表 (メール申込用)'!$B$4:$G$54,5,FALSE),"")</f>
        <v/>
      </c>
      <c r="E118" s="125"/>
      <c r="F118" s="126" t="str">
        <f>IFERROR(VLOOKUP($E118,'参加馬登録表 (メール申込用)'!$B$5:$L$55,2,FALSE),"")</f>
        <v/>
      </c>
      <c r="G118" s="127" t="str">
        <f>IF(C118=0,"",IFERROR(IF('団体情報・合計（メール申込用）'!$C$3="","",'団体情報・合計（メール申込用）'!$C$3),""))</f>
        <v/>
      </c>
      <c r="H118" s="128"/>
      <c r="I118" s="129" t="str">
        <f>IF(H118="OP",IFERROR(VLOOKUP(A118,'基本情報（メール申込用）'!$B$7:$D$46,3,FALSE),""),IFERROR(VLOOKUP(A118,'基本情報（メール申込用）'!$B$7:$D$46,2,FALSE),""))</f>
        <v/>
      </c>
    </row>
    <row r="119" spans="1:9" ht="24" customHeight="1" x14ac:dyDescent="0.25">
      <c r="A119" s="124" t="str">
        <f>IFERROR(VLOOKUP(B119,'基本情報（メール申込用）'!$A$7:$B$46,2,FALSE),"")</f>
        <v/>
      </c>
      <c r="B119" s="172"/>
      <c r="C119" s="125"/>
      <c r="D119" s="126" t="str">
        <f>IFERROR(VLOOKUP($C119,'参加選手登録表 (メール申込用)'!$B$4:$G$54,5,FALSE),"")</f>
        <v/>
      </c>
      <c r="E119" s="125"/>
      <c r="F119" s="126" t="str">
        <f>IFERROR(VLOOKUP($E119,'参加馬登録表 (メール申込用)'!$B$5:$L$55,2,FALSE),"")</f>
        <v/>
      </c>
      <c r="G119" s="127" t="str">
        <f>IF(C119=0,"",IFERROR(IF('団体情報・合計（メール申込用）'!$C$3="","",'団体情報・合計（メール申込用）'!$C$3),""))</f>
        <v/>
      </c>
      <c r="H119" s="128"/>
      <c r="I119" s="129" t="str">
        <f>IF(H119="OP",IFERROR(VLOOKUP(A119,'基本情報（メール申込用）'!$B$7:$D$46,3,FALSE),""),IFERROR(VLOOKUP(A119,'基本情報（メール申込用）'!$B$7:$D$46,2,FALSE),""))</f>
        <v/>
      </c>
    </row>
    <row r="120" spans="1:9" ht="24" customHeight="1" x14ac:dyDescent="0.25">
      <c r="A120" s="124" t="str">
        <f>IFERROR(VLOOKUP(B120,'基本情報（メール申込用）'!$A$7:$B$46,2,FALSE),"")</f>
        <v/>
      </c>
      <c r="B120" s="172"/>
      <c r="C120" s="125"/>
      <c r="D120" s="126" t="str">
        <f>IFERROR(VLOOKUP($C120,'参加選手登録表 (メール申込用)'!$B$4:$G$54,5,FALSE),"")</f>
        <v/>
      </c>
      <c r="E120" s="125"/>
      <c r="F120" s="126" t="str">
        <f>IFERROR(VLOOKUP($E120,'参加馬登録表 (メール申込用)'!$B$5:$L$55,2,FALSE),"")</f>
        <v/>
      </c>
      <c r="G120" s="127" t="str">
        <f>IF(C120=0,"",IFERROR(IF('団体情報・合計（メール申込用）'!$C$3="","",'団体情報・合計（メール申込用）'!$C$3),""))</f>
        <v/>
      </c>
      <c r="H120" s="128"/>
      <c r="I120" s="129" t="str">
        <f>IF(H120="OP",IFERROR(VLOOKUP(A120,'基本情報（メール申込用）'!$B$7:$D$46,3,FALSE),""),IFERROR(VLOOKUP(A120,'基本情報（メール申込用）'!$B$7:$D$46,2,FALSE),""))</f>
        <v/>
      </c>
    </row>
    <row r="121" spans="1:9" ht="24" customHeight="1" x14ac:dyDescent="0.25">
      <c r="A121" s="124" t="str">
        <f>IFERROR(VLOOKUP(B121,'基本情報（メール申込用）'!$A$7:$B$46,2,FALSE),"")</f>
        <v/>
      </c>
      <c r="B121" s="172"/>
      <c r="C121" s="125"/>
      <c r="D121" s="126" t="str">
        <f>IFERROR(VLOOKUP($C121,'参加選手登録表 (メール申込用)'!$B$4:$G$54,5,FALSE),"")</f>
        <v/>
      </c>
      <c r="E121" s="125"/>
      <c r="F121" s="126" t="str">
        <f>IFERROR(VLOOKUP($E121,'参加馬登録表 (メール申込用)'!$B$5:$L$55,2,FALSE),"")</f>
        <v/>
      </c>
      <c r="G121" s="127" t="str">
        <f>IF(C121=0,"",IFERROR(IF('団体情報・合計（メール申込用）'!$C$3="","",'団体情報・合計（メール申込用）'!$C$3),""))</f>
        <v/>
      </c>
      <c r="H121" s="128"/>
      <c r="I121" s="129" t="str">
        <f>IF(H121="OP",IFERROR(VLOOKUP(A121,'基本情報（メール申込用）'!$B$7:$D$46,3,FALSE),""),IFERROR(VLOOKUP(A121,'基本情報（メール申込用）'!$B$7:$D$46,2,FALSE),""))</f>
        <v/>
      </c>
    </row>
    <row r="122" spans="1:9" ht="24" customHeight="1" x14ac:dyDescent="0.25">
      <c r="A122" s="124" t="str">
        <f>IFERROR(VLOOKUP(B122,'基本情報（メール申込用）'!$A$7:$B$46,2,FALSE),"")</f>
        <v/>
      </c>
      <c r="B122" s="172"/>
      <c r="C122" s="125"/>
      <c r="D122" s="126" t="str">
        <f>IFERROR(VLOOKUP($C122,'参加選手登録表 (メール申込用)'!$B$4:$G$54,5,FALSE),"")</f>
        <v/>
      </c>
      <c r="E122" s="125"/>
      <c r="F122" s="126" t="str">
        <f>IFERROR(VLOOKUP($E122,'参加馬登録表 (メール申込用)'!$B$5:$L$55,2,FALSE),"")</f>
        <v/>
      </c>
      <c r="G122" s="127" t="str">
        <f>IF(C122=0,"",IFERROR(IF('団体情報・合計（メール申込用）'!$C$3="","",'団体情報・合計（メール申込用）'!$C$3),""))</f>
        <v/>
      </c>
      <c r="H122" s="128"/>
      <c r="I122" s="129" t="str">
        <f>IF(H122="OP",IFERROR(VLOOKUP(A122,'基本情報（メール申込用）'!$B$7:$D$46,3,FALSE),""),IFERROR(VLOOKUP(A122,'基本情報（メール申込用）'!$B$7:$D$46,2,FALSE),""))</f>
        <v/>
      </c>
    </row>
    <row r="123" spans="1:9" ht="24" customHeight="1" x14ac:dyDescent="0.25">
      <c r="A123" s="124" t="str">
        <f>IFERROR(VLOOKUP(B123,'基本情報（メール申込用）'!$A$7:$B$46,2,FALSE),"")</f>
        <v/>
      </c>
      <c r="B123" s="172"/>
      <c r="C123" s="125"/>
      <c r="D123" s="126" t="str">
        <f>IFERROR(VLOOKUP($C123,'参加選手登録表 (メール申込用)'!$B$4:$G$54,5,FALSE),"")</f>
        <v/>
      </c>
      <c r="E123" s="125"/>
      <c r="F123" s="126" t="str">
        <f>IFERROR(VLOOKUP($E123,'参加馬登録表 (メール申込用)'!$B$5:$L$55,2,FALSE),"")</f>
        <v/>
      </c>
      <c r="G123" s="127" t="str">
        <f>IF(C123=0,"",IFERROR(IF('団体情報・合計（メール申込用）'!$C$3="","",'団体情報・合計（メール申込用）'!$C$3),""))</f>
        <v/>
      </c>
      <c r="H123" s="128"/>
      <c r="I123" s="129" t="str">
        <f>IF(H123="OP",IFERROR(VLOOKUP(A123,'基本情報（メール申込用）'!$B$7:$D$46,3,FALSE),""),IFERROR(VLOOKUP(A123,'基本情報（メール申込用）'!$B$7:$D$46,2,FALSE),""))</f>
        <v/>
      </c>
    </row>
    <row r="124" spans="1:9" ht="24" customHeight="1" thickBot="1" x14ac:dyDescent="0.3">
      <c r="A124" s="138" t="str">
        <f>IFERROR(VLOOKUP(B124,'基本情報（メール申込用）'!$A$7:$B$46,2,FALSE),"")</f>
        <v/>
      </c>
      <c r="B124" s="175"/>
      <c r="C124" s="139"/>
      <c r="D124" s="140" t="str">
        <f>IFERROR(VLOOKUP($C124,'参加選手登録表 (メール申込用)'!$B$4:$G$54,5,FALSE),"")</f>
        <v/>
      </c>
      <c r="E124" s="139"/>
      <c r="F124" s="140" t="str">
        <f>IFERROR(VLOOKUP($E124,'参加馬登録表 (メール申込用)'!$B$5:$L$55,2,FALSE),"")</f>
        <v/>
      </c>
      <c r="G124" s="141" t="str">
        <f>IF(C124=0,"",IFERROR(IF('団体情報・合計（メール申込用）'!$C$3="","",'団体情報・合計（メール申込用）'!$C$3),""))</f>
        <v/>
      </c>
      <c r="H124" s="142"/>
      <c r="I124" s="143" t="str">
        <f>IF(H124="OP",IFERROR(VLOOKUP(A124,'基本情報（メール申込用）'!$B$7:$D$46,3,FALSE),""),IFERROR(VLOOKUP(A124,'基本情報（メール申込用）'!$B$7:$D$46,2,FALSE),""))</f>
        <v/>
      </c>
    </row>
    <row r="125" spans="1:9" ht="24" customHeight="1" x14ac:dyDescent="0.25">
      <c r="A125" s="144" t="str">
        <f>IFERROR(VLOOKUP(B125,'基本情報（メール申込用）'!$A$7:$B$46,2,FALSE),"")</f>
        <v/>
      </c>
      <c r="B125" s="176"/>
      <c r="C125" s="71"/>
      <c r="D125" s="145" t="str">
        <f>IFERROR(VLOOKUP($C125,'参加選手登録表 (メール申込用)'!$B$4:$G$54,5,FALSE),"")</f>
        <v/>
      </c>
      <c r="E125" s="71"/>
      <c r="F125" s="145" t="str">
        <f>IFERROR(VLOOKUP($E125,'参加馬登録表 (メール申込用)'!$B$5:$L$55,2,FALSE),"")</f>
        <v/>
      </c>
      <c r="G125" s="146" t="str">
        <f>IF(C125=0,"",IFERROR(IF('団体情報・合計（メール申込用）'!$C$3="","",'団体情報・合計（メール申込用）'!$C$3),""))</f>
        <v/>
      </c>
      <c r="H125" s="72"/>
      <c r="I125" s="147" t="str">
        <f>IF(H125="OP",IFERROR(VLOOKUP(A125,'基本情報（メール申込用）'!$B$7:$D$46,3,FALSE),""),IFERROR(VLOOKUP(A125,'基本情報（メール申込用）'!$B$7:$D$46,2,FALSE),""))</f>
        <v/>
      </c>
    </row>
    <row r="126" spans="1:9" ht="24" customHeight="1" x14ac:dyDescent="0.25">
      <c r="A126" s="124" t="str">
        <f>IFERROR(VLOOKUP(B126,'基本情報（メール申込用）'!$A$7:$B$46,2,FALSE),"")</f>
        <v/>
      </c>
      <c r="B126" s="172"/>
      <c r="C126" s="125"/>
      <c r="D126" s="126" t="str">
        <f>IFERROR(VLOOKUP($C126,'参加選手登録表 (メール申込用)'!$B$4:$G$54,5,FALSE),"")</f>
        <v/>
      </c>
      <c r="E126" s="125"/>
      <c r="F126" s="126" t="str">
        <f>IFERROR(VLOOKUP($E126,'参加馬登録表 (メール申込用)'!$B$5:$L$55,2,FALSE),"")</f>
        <v/>
      </c>
      <c r="G126" s="127" t="str">
        <f>IF(C126=0,"",IFERROR(IF('団体情報・合計（メール申込用）'!$C$3="","",'団体情報・合計（メール申込用）'!$C$3),""))</f>
        <v/>
      </c>
      <c r="H126" s="128"/>
      <c r="I126" s="129" t="str">
        <f>IF(H126="OP",IFERROR(VLOOKUP(A126,'基本情報（メール申込用）'!$B$7:$D$46,3,FALSE),""),IFERROR(VLOOKUP(A126,'基本情報（メール申込用）'!$B$7:$D$46,2,FALSE),""))</f>
        <v/>
      </c>
    </row>
    <row r="127" spans="1:9" ht="24" customHeight="1" x14ac:dyDescent="0.25">
      <c r="A127" s="124" t="str">
        <f>IFERROR(VLOOKUP(B127,'基本情報（メール申込用）'!$A$7:$B$46,2,FALSE),"")</f>
        <v/>
      </c>
      <c r="B127" s="172"/>
      <c r="C127" s="125"/>
      <c r="D127" s="126" t="str">
        <f>IFERROR(VLOOKUP($C127,'参加選手登録表 (メール申込用)'!$B$4:$G$54,5,FALSE),"")</f>
        <v/>
      </c>
      <c r="E127" s="125"/>
      <c r="F127" s="126" t="str">
        <f>IFERROR(VLOOKUP($E127,'参加馬登録表 (メール申込用)'!$B$5:$L$55,2,FALSE),"")</f>
        <v/>
      </c>
      <c r="G127" s="127" t="str">
        <f>IF(C127=0,"",IFERROR(IF('団体情報・合計（メール申込用）'!$C$3="","",'団体情報・合計（メール申込用）'!$C$3),""))</f>
        <v/>
      </c>
      <c r="H127" s="128"/>
      <c r="I127" s="129" t="str">
        <f>IF(H127="OP",IFERROR(VLOOKUP(A127,'基本情報（メール申込用）'!$B$7:$D$46,3,FALSE),""),IFERROR(VLOOKUP(A127,'基本情報（メール申込用）'!$B$7:$D$46,2,FALSE),""))</f>
        <v/>
      </c>
    </row>
    <row r="128" spans="1:9" ht="24" customHeight="1" x14ac:dyDescent="0.25">
      <c r="A128" s="124" t="str">
        <f>IFERROR(VLOOKUP(B128,'基本情報（メール申込用）'!$A$7:$B$46,2,FALSE),"")</f>
        <v/>
      </c>
      <c r="B128" s="172"/>
      <c r="C128" s="125"/>
      <c r="D128" s="126" t="str">
        <f>IFERROR(VLOOKUP($C128,'参加選手登録表 (メール申込用)'!$B$4:$G$54,5,FALSE),"")</f>
        <v/>
      </c>
      <c r="E128" s="125"/>
      <c r="F128" s="126" t="str">
        <f>IFERROR(VLOOKUP($E128,'参加馬登録表 (メール申込用)'!$B$5:$L$55,2,FALSE),"")</f>
        <v/>
      </c>
      <c r="G128" s="127" t="str">
        <f>IF(C128=0,"",IFERROR(IF('団体情報・合計（メール申込用）'!$C$3="","",'団体情報・合計（メール申込用）'!$C$3),""))</f>
        <v/>
      </c>
      <c r="H128" s="128"/>
      <c r="I128" s="129" t="str">
        <f>IF(H128="OP",IFERROR(VLOOKUP(A128,'基本情報（メール申込用）'!$B$7:$D$46,3,FALSE),""),IFERROR(VLOOKUP(A128,'基本情報（メール申込用）'!$B$7:$D$46,2,FALSE),""))</f>
        <v/>
      </c>
    </row>
    <row r="129" spans="1:9" ht="24" customHeight="1" x14ac:dyDescent="0.25">
      <c r="A129" s="124" t="str">
        <f>IFERROR(VLOOKUP(B129,'基本情報（メール申込用）'!$A$7:$B$46,2,FALSE),"")</f>
        <v/>
      </c>
      <c r="B129" s="172"/>
      <c r="C129" s="125"/>
      <c r="D129" s="126" t="str">
        <f>IFERROR(VLOOKUP($C129,'参加選手登録表 (メール申込用)'!$B$4:$G$54,5,FALSE),"")</f>
        <v/>
      </c>
      <c r="E129" s="125"/>
      <c r="F129" s="126" t="str">
        <f>IFERROR(VLOOKUP($E129,'参加馬登録表 (メール申込用)'!$B$5:$L$55,2,FALSE),"")</f>
        <v/>
      </c>
      <c r="G129" s="127" t="str">
        <f>IF(C129=0,"",IFERROR(IF('団体情報・合計（メール申込用）'!$C$3="","",'団体情報・合計（メール申込用）'!$C$3),""))</f>
        <v/>
      </c>
      <c r="H129" s="128"/>
      <c r="I129" s="129" t="str">
        <f>IF(H129="OP",IFERROR(VLOOKUP(A129,'基本情報（メール申込用）'!$B$7:$D$46,3,FALSE),""),IFERROR(VLOOKUP(A129,'基本情報（メール申込用）'!$B$7:$D$46,2,FALSE),""))</f>
        <v/>
      </c>
    </row>
    <row r="130" spans="1:9" ht="24" customHeight="1" x14ac:dyDescent="0.25">
      <c r="A130" s="124" t="str">
        <f>IFERROR(VLOOKUP(B130,'基本情報（メール申込用）'!$A$7:$B$46,2,FALSE),"")</f>
        <v/>
      </c>
      <c r="B130" s="172"/>
      <c r="C130" s="125"/>
      <c r="D130" s="126" t="str">
        <f>IFERROR(VLOOKUP($C130,'参加選手登録表 (メール申込用)'!$B$4:$G$54,5,FALSE),"")</f>
        <v/>
      </c>
      <c r="E130" s="125"/>
      <c r="F130" s="126" t="str">
        <f>IFERROR(VLOOKUP($E130,'参加馬登録表 (メール申込用)'!$B$5:$L$55,2,FALSE),"")</f>
        <v/>
      </c>
      <c r="G130" s="127" t="str">
        <f>IF(C130=0,"",IFERROR(IF('団体情報・合計（メール申込用）'!$C$3="","",'団体情報・合計（メール申込用）'!$C$3),""))</f>
        <v/>
      </c>
      <c r="H130" s="128"/>
      <c r="I130" s="129" t="str">
        <f>IF(H130="OP",IFERROR(VLOOKUP(A130,'基本情報（メール申込用）'!$B$7:$D$46,3,FALSE),""),IFERROR(VLOOKUP(A130,'基本情報（メール申込用）'!$B$7:$D$46,2,FALSE),""))</f>
        <v/>
      </c>
    </row>
    <row r="131" spans="1:9" ht="24" customHeight="1" x14ac:dyDescent="0.25">
      <c r="A131" s="124" t="str">
        <f>IFERROR(VLOOKUP(B131,'基本情報（メール申込用）'!$A$7:$B$46,2,FALSE),"")</f>
        <v/>
      </c>
      <c r="B131" s="172"/>
      <c r="C131" s="125"/>
      <c r="D131" s="126" t="str">
        <f>IFERROR(VLOOKUP($C131,'参加選手登録表 (メール申込用)'!$B$4:$G$54,5,FALSE),"")</f>
        <v/>
      </c>
      <c r="E131" s="125"/>
      <c r="F131" s="126" t="str">
        <f>IFERROR(VLOOKUP($E131,'参加馬登録表 (メール申込用)'!$B$5:$L$55,2,FALSE),"")</f>
        <v/>
      </c>
      <c r="G131" s="127" t="str">
        <f>IF(C131=0,"",IFERROR(IF('団体情報・合計（メール申込用）'!$C$3="","",'団体情報・合計（メール申込用）'!$C$3),""))</f>
        <v/>
      </c>
      <c r="H131" s="128"/>
      <c r="I131" s="129" t="str">
        <f>IF(H131="OP",IFERROR(VLOOKUP(A131,'基本情報（メール申込用）'!$B$7:$D$46,3,FALSE),""),IFERROR(VLOOKUP(A131,'基本情報（メール申込用）'!$B$7:$D$46,2,FALSE),""))</f>
        <v/>
      </c>
    </row>
    <row r="132" spans="1:9" ht="24" customHeight="1" x14ac:dyDescent="0.25">
      <c r="A132" s="124" t="str">
        <f>IFERROR(VLOOKUP(B132,'基本情報（メール申込用）'!$A$7:$B$46,2,FALSE),"")</f>
        <v/>
      </c>
      <c r="B132" s="172"/>
      <c r="C132" s="125"/>
      <c r="D132" s="126" t="str">
        <f>IFERROR(VLOOKUP($C132,'参加選手登録表 (メール申込用)'!$B$4:$G$54,5,FALSE),"")</f>
        <v/>
      </c>
      <c r="E132" s="125"/>
      <c r="F132" s="126" t="str">
        <f>IFERROR(VLOOKUP($E132,'参加馬登録表 (メール申込用)'!$B$5:$L$55,2,FALSE),"")</f>
        <v/>
      </c>
      <c r="G132" s="127" t="str">
        <f>IF(C132=0,"",IFERROR(IF('団体情報・合計（メール申込用）'!$C$3="","",'団体情報・合計（メール申込用）'!$C$3),""))</f>
        <v/>
      </c>
      <c r="H132" s="128"/>
      <c r="I132" s="129" t="str">
        <f>IF(H132="OP",IFERROR(VLOOKUP(A132,'基本情報（メール申込用）'!$B$7:$D$46,3,FALSE),""),IFERROR(VLOOKUP(A132,'基本情報（メール申込用）'!$B$7:$D$46,2,FALSE),""))</f>
        <v/>
      </c>
    </row>
    <row r="133" spans="1:9" ht="24" customHeight="1" x14ac:dyDescent="0.25">
      <c r="A133" s="124" t="str">
        <f>IFERROR(VLOOKUP(B133,'基本情報（メール申込用）'!$A$7:$B$46,2,FALSE),"")</f>
        <v/>
      </c>
      <c r="B133" s="172"/>
      <c r="C133" s="125"/>
      <c r="D133" s="126" t="str">
        <f>IFERROR(VLOOKUP($C133,'参加選手登録表 (メール申込用)'!$B$4:$G$54,5,FALSE),"")</f>
        <v/>
      </c>
      <c r="E133" s="125"/>
      <c r="F133" s="126" t="str">
        <f>IFERROR(VLOOKUP($E133,'参加馬登録表 (メール申込用)'!$B$5:$L$55,2,FALSE),"")</f>
        <v/>
      </c>
      <c r="G133" s="127" t="str">
        <f>IF(C133=0,"",IFERROR(IF('団体情報・合計（メール申込用）'!$C$3="","",'団体情報・合計（メール申込用）'!$C$3),""))</f>
        <v/>
      </c>
      <c r="H133" s="128"/>
      <c r="I133" s="129" t="str">
        <f>IF(H133="OP",IFERROR(VLOOKUP(A133,'基本情報（メール申込用）'!$B$7:$D$46,3,FALSE),""),IFERROR(VLOOKUP(A133,'基本情報（メール申込用）'!$B$7:$D$46,2,FALSE),""))</f>
        <v/>
      </c>
    </row>
    <row r="134" spans="1:9" ht="24" customHeight="1" thickBot="1" x14ac:dyDescent="0.3">
      <c r="A134" s="130" t="str">
        <f>IFERROR(VLOOKUP(B134,'基本情報（メール申込用）'!$A$7:$B$46,2,FALSE),"")</f>
        <v/>
      </c>
      <c r="B134" s="173"/>
      <c r="C134" s="74"/>
      <c r="D134" s="131" t="str">
        <f>IFERROR(VLOOKUP($C134,'参加選手登録表 (メール申込用)'!$B$4:$G$54,5,FALSE),"")</f>
        <v/>
      </c>
      <c r="E134" s="74"/>
      <c r="F134" s="131" t="str">
        <f>IFERROR(VLOOKUP($E134,'参加馬登録表 (メール申込用)'!$B$5:$L$55,2,FALSE),"")</f>
        <v/>
      </c>
      <c r="G134" s="132" t="str">
        <f>IF(C134=0,"",IFERROR(IF('団体情報・合計（メール申込用）'!$C$3="","",'団体情報・合計（メール申込用）'!$C$3),""))</f>
        <v/>
      </c>
      <c r="H134" s="75"/>
      <c r="I134" s="133" t="str">
        <f>IF(H134="OP",IFERROR(VLOOKUP(A134,'基本情報（メール申込用）'!$B$7:$D$46,3,FALSE),""),IFERROR(VLOOKUP(A134,'基本情報（メール申込用）'!$B$7:$D$46,2,FALSE),""))</f>
        <v/>
      </c>
    </row>
    <row r="135" spans="1:9" ht="24" customHeight="1" x14ac:dyDescent="0.25">
      <c r="A135" s="177" t="str">
        <f>IFERROR(VLOOKUP(B135,'基本情報（メール申込用）'!$A$7:$B$46,2,FALSE),"")</f>
        <v/>
      </c>
      <c r="B135" s="174"/>
      <c r="C135" s="174"/>
      <c r="D135" s="178" t="str">
        <f>IFERROR(VLOOKUP($C135,'参加選手登録表 (メール申込用)'!$B$4:$G$54,5,FALSE),"")</f>
        <v/>
      </c>
      <c r="E135" s="174"/>
      <c r="F135" s="178" t="str">
        <f>IFERROR(VLOOKUP($E135,'参加馬登録表 (メール申込用)'!$B$5:$L$55,2,FALSE),"")</f>
        <v/>
      </c>
      <c r="G135" s="179" t="str">
        <f>IF(C135=0,"",IFERROR(IF('団体情報・合計（メール申込用）'!$C$3="","",'団体情報・合計（メール申込用）'!$C$3),""))</f>
        <v/>
      </c>
      <c r="H135" s="28"/>
      <c r="I135" s="180" t="str">
        <f>IF(H135="OP",IFERROR(VLOOKUP(A135,'基本情報（メール申込用）'!$B$7:$D$46,3,FALSE),""),IFERROR(VLOOKUP(A135,'基本情報（メール申込用）'!$B$7:$D$46,2,FALSE),""))</f>
        <v/>
      </c>
    </row>
    <row r="136" spans="1:9" ht="24" customHeight="1" x14ac:dyDescent="0.25">
      <c r="A136" s="181" t="str">
        <f>IFERROR(VLOOKUP(B136,'基本情報（メール申込用）'!$A$7:$B$46,2,FALSE),"")</f>
        <v/>
      </c>
      <c r="B136" s="172"/>
      <c r="C136" s="172"/>
      <c r="D136" s="182" t="str">
        <f>IFERROR(VLOOKUP($C136,'参加選手登録表 (メール申込用)'!$B$4:$G$54,5,FALSE),"")</f>
        <v/>
      </c>
      <c r="E136" s="172"/>
      <c r="F136" s="182" t="str">
        <f>IFERROR(VLOOKUP($E136,'参加馬登録表 (メール申込用)'!$B$5:$L$55,2,FALSE),"")</f>
        <v/>
      </c>
      <c r="G136" s="183" t="str">
        <f>IF(C136=0,"",IFERROR(IF('団体情報・合計（メール申込用）'!$C$3="","",'団体情報・合計（メール申込用）'!$C$3),""))</f>
        <v/>
      </c>
      <c r="H136" s="27"/>
      <c r="I136" s="184" t="str">
        <f>IF(H136="OP",IFERROR(VLOOKUP(A136,'基本情報（メール申込用）'!$B$7:$D$46,3,FALSE),""),IFERROR(VLOOKUP(A136,'基本情報（メール申込用）'!$B$7:$D$46,2,FALSE),""))</f>
        <v/>
      </c>
    </row>
    <row r="137" spans="1:9" ht="24" customHeight="1" x14ac:dyDescent="0.25">
      <c r="A137" s="181" t="str">
        <f>IFERROR(VLOOKUP(B137,'基本情報（メール申込用）'!$A$7:$B$46,2,FALSE),"")</f>
        <v/>
      </c>
      <c r="B137" s="172"/>
      <c r="C137" s="172"/>
      <c r="D137" s="182" t="str">
        <f>IFERROR(VLOOKUP($C137,'参加選手登録表 (メール申込用)'!$B$4:$G$54,5,FALSE),"")</f>
        <v/>
      </c>
      <c r="E137" s="172"/>
      <c r="F137" s="182" t="str">
        <f>IFERROR(VLOOKUP($E137,'参加馬登録表 (メール申込用)'!$B$5:$L$55,2,FALSE),"")</f>
        <v/>
      </c>
      <c r="G137" s="183" t="str">
        <f>IF(C137=0,"",IFERROR(IF('団体情報・合計（メール申込用）'!$C$3="","",'団体情報・合計（メール申込用）'!$C$3),""))</f>
        <v/>
      </c>
      <c r="H137" s="27"/>
      <c r="I137" s="184" t="str">
        <f>IF(H137="OP",IFERROR(VLOOKUP(A137,'基本情報（メール申込用）'!$B$7:$D$46,3,FALSE),""),IFERROR(VLOOKUP(A137,'基本情報（メール申込用）'!$B$7:$D$46,2,FALSE),""))</f>
        <v/>
      </c>
    </row>
    <row r="138" spans="1:9" ht="24" customHeight="1" x14ac:dyDescent="0.25">
      <c r="A138" s="181" t="str">
        <f>IFERROR(VLOOKUP(B138,'基本情報（メール申込用）'!$A$7:$B$46,2,FALSE),"")</f>
        <v/>
      </c>
      <c r="B138" s="172"/>
      <c r="C138" s="172"/>
      <c r="D138" s="182" t="str">
        <f>IFERROR(VLOOKUP($C138,'参加選手登録表 (メール申込用)'!$B$4:$G$54,5,FALSE),"")</f>
        <v/>
      </c>
      <c r="E138" s="172"/>
      <c r="F138" s="182" t="str">
        <f>IFERROR(VLOOKUP($E138,'参加馬登録表 (メール申込用)'!$B$5:$L$55,2,FALSE),"")</f>
        <v/>
      </c>
      <c r="G138" s="183" t="str">
        <f>IF(C138=0,"",IFERROR(IF('団体情報・合計（メール申込用）'!$C$3="","",'団体情報・合計（メール申込用）'!$C$3),""))</f>
        <v/>
      </c>
      <c r="H138" s="27"/>
      <c r="I138" s="184" t="str">
        <f>IF(H138="OP",IFERROR(VLOOKUP(A138,'基本情報（メール申込用）'!$B$7:$D$46,3,FALSE),""),IFERROR(VLOOKUP(A138,'基本情報（メール申込用）'!$B$7:$D$46,2,FALSE),""))</f>
        <v/>
      </c>
    </row>
    <row r="139" spans="1:9" ht="24" customHeight="1" x14ac:dyDescent="0.25">
      <c r="A139" s="181" t="str">
        <f>IFERROR(VLOOKUP(B139,'基本情報（メール申込用）'!$A$7:$B$46,2,FALSE),"")</f>
        <v/>
      </c>
      <c r="B139" s="172"/>
      <c r="C139" s="172"/>
      <c r="D139" s="182" t="str">
        <f>IFERROR(VLOOKUP($C139,'参加選手登録表 (メール申込用)'!$B$4:$G$54,5,FALSE),"")</f>
        <v/>
      </c>
      <c r="E139" s="172"/>
      <c r="F139" s="182" t="str">
        <f>IFERROR(VLOOKUP($E139,'参加馬登録表 (メール申込用)'!$B$5:$L$55,2,FALSE),"")</f>
        <v/>
      </c>
      <c r="G139" s="183" t="str">
        <f>IF(C139=0,"",IFERROR(IF('団体情報・合計（メール申込用）'!$C$3="","",'団体情報・合計（メール申込用）'!$C$3),""))</f>
        <v/>
      </c>
      <c r="H139" s="27"/>
      <c r="I139" s="184" t="str">
        <f>IF(H139="OP",IFERROR(VLOOKUP(A139,'基本情報（メール申込用）'!$B$7:$D$46,3,FALSE),""),IFERROR(VLOOKUP(A139,'基本情報（メール申込用）'!$B$7:$D$46,2,FALSE),""))</f>
        <v/>
      </c>
    </row>
    <row r="140" spans="1:9" ht="24" customHeight="1" x14ac:dyDescent="0.25">
      <c r="A140" s="181" t="str">
        <f>IFERROR(VLOOKUP(B140,'基本情報（メール申込用）'!$A$7:$B$46,2,FALSE),"")</f>
        <v/>
      </c>
      <c r="B140" s="172"/>
      <c r="C140" s="172"/>
      <c r="D140" s="182" t="str">
        <f>IFERROR(VLOOKUP($C140,'参加選手登録表 (メール申込用)'!$B$4:$G$54,5,FALSE),"")</f>
        <v/>
      </c>
      <c r="E140" s="172"/>
      <c r="F140" s="182" t="str">
        <f>IFERROR(VLOOKUP($E140,'参加馬登録表 (メール申込用)'!$B$5:$L$55,2,FALSE),"")</f>
        <v/>
      </c>
      <c r="G140" s="183" t="str">
        <f>IF(C140=0,"",IFERROR(IF('団体情報・合計（メール申込用）'!$C$3="","",'団体情報・合計（メール申込用）'!$C$3),""))</f>
        <v/>
      </c>
      <c r="H140" s="27"/>
      <c r="I140" s="184" t="str">
        <f>IF(H140="OP",IFERROR(VLOOKUP(A140,'基本情報（メール申込用）'!$B$7:$D$46,3,FALSE),""),IFERROR(VLOOKUP(A140,'基本情報（メール申込用）'!$B$7:$D$46,2,FALSE),""))</f>
        <v/>
      </c>
    </row>
    <row r="141" spans="1:9" ht="24" customHeight="1" x14ac:dyDescent="0.25">
      <c r="A141" s="181" t="str">
        <f>IFERROR(VLOOKUP(B141,'基本情報（メール申込用）'!$A$7:$B$46,2,FALSE),"")</f>
        <v/>
      </c>
      <c r="B141" s="172"/>
      <c r="C141" s="172"/>
      <c r="D141" s="182" t="str">
        <f>IFERROR(VLOOKUP($C141,'参加選手登録表 (メール申込用)'!$B$4:$G$54,5,FALSE),"")</f>
        <v/>
      </c>
      <c r="E141" s="172"/>
      <c r="F141" s="182" t="str">
        <f>IFERROR(VLOOKUP($E141,'参加馬登録表 (メール申込用)'!$B$5:$L$55,2,FALSE),"")</f>
        <v/>
      </c>
      <c r="G141" s="183" t="str">
        <f>IF(C141=0,"",IFERROR(IF('団体情報・合計（メール申込用）'!$C$3="","",'団体情報・合計（メール申込用）'!$C$3),""))</f>
        <v/>
      </c>
      <c r="H141" s="27"/>
      <c r="I141" s="184" t="str">
        <f>IF(H141="OP",IFERROR(VLOOKUP(A141,'基本情報（メール申込用）'!$B$7:$D$46,3,FALSE),""),IFERROR(VLOOKUP(A141,'基本情報（メール申込用）'!$B$7:$D$46,2,FALSE),""))</f>
        <v/>
      </c>
    </row>
    <row r="142" spans="1:9" ht="24" customHeight="1" x14ac:dyDescent="0.25">
      <c r="A142" s="181" t="str">
        <f>IFERROR(VLOOKUP(B142,'基本情報（メール申込用）'!$A$7:$B$46,2,FALSE),"")</f>
        <v/>
      </c>
      <c r="B142" s="172"/>
      <c r="C142" s="172"/>
      <c r="D142" s="182" t="str">
        <f>IFERROR(VLOOKUP($C142,'参加選手登録表 (メール申込用)'!$B$4:$G$54,5,FALSE),"")</f>
        <v/>
      </c>
      <c r="E142" s="172"/>
      <c r="F142" s="182" t="str">
        <f>IFERROR(VLOOKUP($E142,'参加馬登録表 (メール申込用)'!$B$5:$L$55,2,FALSE),"")</f>
        <v/>
      </c>
      <c r="G142" s="183" t="str">
        <f>IF(C142=0,"",IFERROR(IF('団体情報・合計（メール申込用）'!$C$3="","",'団体情報・合計（メール申込用）'!$C$3),""))</f>
        <v/>
      </c>
      <c r="H142" s="27"/>
      <c r="I142" s="184" t="str">
        <f>IF(H142="OP",IFERROR(VLOOKUP(A142,'基本情報（メール申込用）'!$B$7:$D$46,3,FALSE),""),IFERROR(VLOOKUP(A142,'基本情報（メール申込用）'!$B$7:$D$46,2,FALSE),""))</f>
        <v/>
      </c>
    </row>
    <row r="143" spans="1:9" ht="24" customHeight="1" x14ac:dyDescent="0.25">
      <c r="A143" s="181" t="str">
        <f>IFERROR(VLOOKUP(B143,'基本情報（メール申込用）'!$A$7:$B$46,2,FALSE),"")</f>
        <v/>
      </c>
      <c r="B143" s="172"/>
      <c r="C143" s="172"/>
      <c r="D143" s="182" t="str">
        <f>IFERROR(VLOOKUP($C143,'参加選手登録表 (メール申込用)'!$B$4:$G$54,5,FALSE),"")</f>
        <v/>
      </c>
      <c r="E143" s="172"/>
      <c r="F143" s="182" t="str">
        <f>IFERROR(VLOOKUP($E143,'参加馬登録表 (メール申込用)'!$B$5:$L$55,2,FALSE),"")</f>
        <v/>
      </c>
      <c r="G143" s="183" t="str">
        <f>IF(C143=0,"",IFERROR(IF('団体情報・合計（メール申込用）'!$C$3="","",'団体情報・合計（メール申込用）'!$C$3),""))</f>
        <v/>
      </c>
      <c r="H143" s="27"/>
      <c r="I143" s="184" t="str">
        <f>IF(H143="OP",IFERROR(VLOOKUP(A143,'基本情報（メール申込用）'!$B$7:$D$46,3,FALSE),""),IFERROR(VLOOKUP(A143,'基本情報（メール申込用）'!$B$7:$D$46,2,FALSE),""))</f>
        <v/>
      </c>
    </row>
    <row r="144" spans="1:9" ht="24" customHeight="1" thickBot="1" x14ac:dyDescent="0.3">
      <c r="A144" s="185" t="str">
        <f>IFERROR(VLOOKUP(B144,'基本情報（メール申込用）'!$A$7:$B$46,2,FALSE),"")</f>
        <v/>
      </c>
      <c r="B144" s="175"/>
      <c r="C144" s="175"/>
      <c r="D144" s="186" t="str">
        <f>IFERROR(VLOOKUP($C144,'参加選手登録表 (メール申込用)'!$B$4:$G$54,5,FALSE),"")</f>
        <v/>
      </c>
      <c r="E144" s="175"/>
      <c r="F144" s="186" t="str">
        <f>IFERROR(VLOOKUP($E144,'参加馬登録表 (メール申込用)'!$B$5:$L$55,2,FALSE),"")</f>
        <v/>
      </c>
      <c r="G144" s="187" t="str">
        <f>IF(C144=0,"",IFERROR(IF('団体情報・合計（メール申込用）'!$C$3="","",'団体情報・合計（メール申込用）'!$C$3),""))</f>
        <v/>
      </c>
      <c r="H144" s="78"/>
      <c r="I144" s="188" t="str">
        <f>IF(H144="OP",IFERROR(VLOOKUP(A144,'基本情報（メール申込用）'!$B$7:$D$46,3,FALSE),""),IFERROR(VLOOKUP(A144,'基本情報（メール申込用）'!$B$7:$D$46,2,FALSE),""))</f>
        <v/>
      </c>
    </row>
    <row r="145" spans="1:9" ht="24" customHeight="1" x14ac:dyDescent="0.25">
      <c r="A145" s="189" t="str">
        <f>IFERROR(VLOOKUP(B145,'基本情報（メール申込用）'!$A$7:$B$46,2,FALSE),"")</f>
        <v/>
      </c>
      <c r="B145" s="176"/>
      <c r="C145" s="176"/>
      <c r="D145" s="190" t="str">
        <f>IFERROR(VLOOKUP($C145,'参加選手登録表 (メール申込用)'!$B$4:$G$54,5,FALSE),"")</f>
        <v/>
      </c>
      <c r="E145" s="176"/>
      <c r="F145" s="190" t="str">
        <f>IFERROR(VLOOKUP($E145,'参加馬登録表 (メール申込用)'!$B$5:$L$55,2,FALSE),"")</f>
        <v/>
      </c>
      <c r="G145" s="191" t="str">
        <f>IF(C145=0,"",IFERROR(IF('団体情報・合計（メール申込用）'!$C$3="","",'団体情報・合計（メール申込用）'!$C$3),""))</f>
        <v/>
      </c>
      <c r="H145" s="25"/>
      <c r="I145" s="192" t="str">
        <f>IF(H145="OP",IFERROR(VLOOKUP(A145,'基本情報（メール申込用）'!$B$7:$D$46,3,FALSE),""),IFERROR(VLOOKUP(A145,'基本情報（メール申込用）'!$B$7:$D$46,2,FALSE),""))</f>
        <v/>
      </c>
    </row>
    <row r="146" spans="1:9" ht="24" customHeight="1" x14ac:dyDescent="0.25">
      <c r="A146" s="181" t="str">
        <f>IFERROR(VLOOKUP(B146,'基本情報（メール申込用）'!$A$7:$B$46,2,FALSE),"")</f>
        <v/>
      </c>
      <c r="B146" s="172"/>
      <c r="C146" s="172"/>
      <c r="D146" s="182" t="str">
        <f>IFERROR(VLOOKUP($C146,'参加選手登録表 (メール申込用)'!$B$4:$G$54,5,FALSE),"")</f>
        <v/>
      </c>
      <c r="E146" s="172"/>
      <c r="F146" s="182" t="str">
        <f>IFERROR(VLOOKUP($E146,'参加馬登録表 (メール申込用)'!$B$5:$L$55,2,FALSE),"")</f>
        <v/>
      </c>
      <c r="G146" s="183" t="str">
        <f>IF(C146=0,"",IFERROR(IF('団体情報・合計（メール申込用）'!$C$3="","",'団体情報・合計（メール申込用）'!$C$3),""))</f>
        <v/>
      </c>
      <c r="H146" s="27"/>
      <c r="I146" s="184" t="str">
        <f>IF(H146="OP",IFERROR(VLOOKUP(A146,'基本情報（メール申込用）'!$B$7:$D$46,3,FALSE),""),IFERROR(VLOOKUP(A146,'基本情報（メール申込用）'!$B$7:$D$46,2,FALSE),""))</f>
        <v/>
      </c>
    </row>
    <row r="147" spans="1:9" ht="24" customHeight="1" x14ac:dyDescent="0.25">
      <c r="A147" s="181" t="str">
        <f>IFERROR(VLOOKUP(B147,'基本情報（メール申込用）'!$A$7:$B$46,2,FALSE),"")</f>
        <v/>
      </c>
      <c r="B147" s="172"/>
      <c r="C147" s="172"/>
      <c r="D147" s="182" t="str">
        <f>IFERROR(VLOOKUP($C147,'参加選手登録表 (メール申込用)'!$B$4:$G$54,5,FALSE),"")</f>
        <v/>
      </c>
      <c r="E147" s="172"/>
      <c r="F147" s="182" t="str">
        <f>IFERROR(VLOOKUP($E147,'参加馬登録表 (メール申込用)'!$B$5:$L$55,2,FALSE),"")</f>
        <v/>
      </c>
      <c r="G147" s="183" t="str">
        <f>IF(C147=0,"",IFERROR(IF('団体情報・合計（メール申込用）'!$C$3="","",'団体情報・合計（メール申込用）'!$C$3),""))</f>
        <v/>
      </c>
      <c r="H147" s="27"/>
      <c r="I147" s="184" t="str">
        <f>IF(H147="OP",IFERROR(VLOOKUP(A147,'基本情報（メール申込用）'!$B$7:$D$46,3,FALSE),""),IFERROR(VLOOKUP(A147,'基本情報（メール申込用）'!$B$7:$D$46,2,FALSE),""))</f>
        <v/>
      </c>
    </row>
    <row r="148" spans="1:9" ht="24" customHeight="1" x14ac:dyDescent="0.25">
      <c r="A148" s="181" t="str">
        <f>IFERROR(VLOOKUP(B148,'基本情報（メール申込用）'!$A$7:$B$46,2,FALSE),"")</f>
        <v/>
      </c>
      <c r="B148" s="172"/>
      <c r="C148" s="172"/>
      <c r="D148" s="182" t="str">
        <f>IFERROR(VLOOKUP($C148,'参加選手登録表 (メール申込用)'!$B$4:$G$54,5,FALSE),"")</f>
        <v/>
      </c>
      <c r="E148" s="172"/>
      <c r="F148" s="182" t="str">
        <f>IFERROR(VLOOKUP($E148,'参加馬登録表 (メール申込用)'!$B$5:$L$55,2,FALSE),"")</f>
        <v/>
      </c>
      <c r="G148" s="183" t="str">
        <f>IF(C148=0,"",IFERROR(IF('団体情報・合計（メール申込用）'!$C$3="","",'団体情報・合計（メール申込用）'!$C$3),""))</f>
        <v/>
      </c>
      <c r="H148" s="27"/>
      <c r="I148" s="184" t="str">
        <f>IF(H148="OP",IFERROR(VLOOKUP(A148,'基本情報（メール申込用）'!$B$7:$D$46,3,FALSE),""),IFERROR(VLOOKUP(A148,'基本情報（メール申込用）'!$B$7:$D$46,2,FALSE),""))</f>
        <v/>
      </c>
    </row>
    <row r="149" spans="1:9" ht="24" customHeight="1" x14ac:dyDescent="0.25">
      <c r="A149" s="181" t="str">
        <f>IFERROR(VLOOKUP(B149,'基本情報（メール申込用）'!$A$7:$B$46,2,FALSE),"")</f>
        <v/>
      </c>
      <c r="B149" s="172"/>
      <c r="C149" s="172"/>
      <c r="D149" s="182" t="str">
        <f>IFERROR(VLOOKUP($C149,'参加選手登録表 (メール申込用)'!$B$4:$G$54,5,FALSE),"")</f>
        <v/>
      </c>
      <c r="E149" s="172"/>
      <c r="F149" s="182" t="str">
        <f>IFERROR(VLOOKUP($E149,'参加馬登録表 (メール申込用)'!$B$5:$L$55,2,FALSE),"")</f>
        <v/>
      </c>
      <c r="G149" s="183" t="str">
        <f>IF(C149=0,"",IFERROR(IF('団体情報・合計（メール申込用）'!$C$3="","",'団体情報・合計（メール申込用）'!$C$3),""))</f>
        <v/>
      </c>
      <c r="H149" s="27"/>
      <c r="I149" s="184" t="str">
        <f>IF(H149="OP",IFERROR(VLOOKUP(A149,'基本情報（メール申込用）'!$B$7:$D$46,3,FALSE),""),IFERROR(VLOOKUP(A149,'基本情報（メール申込用）'!$B$7:$D$46,2,FALSE),""))</f>
        <v/>
      </c>
    </row>
    <row r="150" spans="1:9" ht="24" customHeight="1" x14ac:dyDescent="0.25">
      <c r="A150" s="181" t="str">
        <f>IFERROR(VLOOKUP(B150,'基本情報（メール申込用）'!$A$7:$B$46,2,FALSE),"")</f>
        <v/>
      </c>
      <c r="B150" s="172"/>
      <c r="C150" s="172"/>
      <c r="D150" s="182" t="str">
        <f>IFERROR(VLOOKUP($C150,'参加選手登録表 (メール申込用)'!$B$4:$G$54,5,FALSE),"")</f>
        <v/>
      </c>
      <c r="E150" s="172"/>
      <c r="F150" s="182" t="str">
        <f>IFERROR(VLOOKUP($E150,'参加馬登録表 (メール申込用)'!$B$5:$L$55,2,FALSE),"")</f>
        <v/>
      </c>
      <c r="G150" s="183" t="str">
        <f>IF(C150=0,"",IFERROR(IF('団体情報・合計（メール申込用）'!$C$3="","",'団体情報・合計（メール申込用）'!$C$3),""))</f>
        <v/>
      </c>
      <c r="H150" s="27"/>
      <c r="I150" s="184" t="str">
        <f>IF(H150="OP",IFERROR(VLOOKUP(A150,'基本情報（メール申込用）'!$B$7:$D$46,3,FALSE),""),IFERROR(VLOOKUP(A150,'基本情報（メール申込用）'!$B$7:$D$46,2,FALSE),""))</f>
        <v/>
      </c>
    </row>
    <row r="151" spans="1:9" ht="24" customHeight="1" x14ac:dyDescent="0.25">
      <c r="A151" s="181" t="str">
        <f>IFERROR(VLOOKUP(B151,'基本情報（メール申込用）'!$A$7:$B$46,2,FALSE),"")</f>
        <v/>
      </c>
      <c r="B151" s="172"/>
      <c r="C151" s="172"/>
      <c r="D151" s="182" t="str">
        <f>IFERROR(VLOOKUP($C151,'参加選手登録表 (メール申込用)'!$B$4:$G$54,5,FALSE),"")</f>
        <v/>
      </c>
      <c r="E151" s="172"/>
      <c r="F151" s="182" t="str">
        <f>IFERROR(VLOOKUP($E151,'参加馬登録表 (メール申込用)'!$B$5:$L$55,2,FALSE),"")</f>
        <v/>
      </c>
      <c r="G151" s="183" t="str">
        <f>IF(C151=0,"",IFERROR(IF('団体情報・合計（メール申込用）'!$C$3="","",'団体情報・合計（メール申込用）'!$C$3),""))</f>
        <v/>
      </c>
      <c r="H151" s="27"/>
      <c r="I151" s="184" t="str">
        <f>IF(H151="OP",IFERROR(VLOOKUP(A151,'基本情報（メール申込用）'!$B$7:$D$46,3,FALSE),""),IFERROR(VLOOKUP(A151,'基本情報（メール申込用）'!$B$7:$D$46,2,FALSE),""))</f>
        <v/>
      </c>
    </row>
    <row r="152" spans="1:9" ht="24" customHeight="1" x14ac:dyDescent="0.25">
      <c r="A152" s="181" t="str">
        <f>IFERROR(VLOOKUP(B152,'基本情報（メール申込用）'!$A$7:$B$46,2,FALSE),"")</f>
        <v/>
      </c>
      <c r="B152" s="172"/>
      <c r="C152" s="172"/>
      <c r="D152" s="182" t="str">
        <f>IFERROR(VLOOKUP($C152,'参加選手登録表 (メール申込用)'!$B$4:$G$54,5,FALSE),"")</f>
        <v/>
      </c>
      <c r="E152" s="172"/>
      <c r="F152" s="182" t="str">
        <f>IFERROR(VLOOKUP($E152,'参加馬登録表 (メール申込用)'!$B$5:$L$55,2,FALSE),"")</f>
        <v/>
      </c>
      <c r="G152" s="183" t="str">
        <f>IF(C152=0,"",IFERROR(IF('団体情報・合計（メール申込用）'!$C$3="","",'団体情報・合計（メール申込用）'!$C$3),""))</f>
        <v/>
      </c>
      <c r="H152" s="27"/>
      <c r="I152" s="184" t="str">
        <f>IF(H152="OP",IFERROR(VLOOKUP(A152,'基本情報（メール申込用）'!$B$7:$D$46,3,FALSE),""),IFERROR(VLOOKUP(A152,'基本情報（メール申込用）'!$B$7:$D$46,2,FALSE),""))</f>
        <v/>
      </c>
    </row>
    <row r="153" spans="1:9" ht="24" customHeight="1" x14ac:dyDescent="0.25">
      <c r="A153" s="181" t="str">
        <f>IFERROR(VLOOKUP(B153,'基本情報（メール申込用）'!$A$7:$B$46,2,FALSE),"")</f>
        <v/>
      </c>
      <c r="B153" s="172"/>
      <c r="C153" s="172"/>
      <c r="D153" s="182" t="str">
        <f>IFERROR(VLOOKUP($C153,'参加選手登録表 (メール申込用)'!$B$4:$G$54,5,FALSE),"")</f>
        <v/>
      </c>
      <c r="E153" s="172"/>
      <c r="F153" s="182" t="str">
        <f>IFERROR(VLOOKUP($E153,'参加馬登録表 (メール申込用)'!$B$5:$L$55,2,FALSE),"")</f>
        <v/>
      </c>
      <c r="G153" s="183" t="str">
        <f>IF(C153=0,"",IFERROR(IF('団体情報・合計（メール申込用）'!$C$3="","",'団体情報・合計（メール申込用）'!$C$3),""))</f>
        <v/>
      </c>
      <c r="H153" s="27"/>
      <c r="I153" s="184" t="str">
        <f>IF(H153="OP",IFERROR(VLOOKUP(A153,'基本情報（メール申込用）'!$B$7:$D$46,3,FALSE),""),IFERROR(VLOOKUP(A153,'基本情報（メール申込用）'!$B$7:$D$46,2,FALSE),""))</f>
        <v/>
      </c>
    </row>
    <row r="154" spans="1:9" ht="24" customHeight="1" thickBot="1" x14ac:dyDescent="0.3">
      <c r="A154" s="193" t="str">
        <f>IFERROR(VLOOKUP(B154,'基本情報（メール申込用）'!$A$7:$B$46,2,FALSE),"")</f>
        <v/>
      </c>
      <c r="B154" s="173"/>
      <c r="C154" s="173"/>
      <c r="D154" s="194" t="str">
        <f>IFERROR(VLOOKUP($C154,'参加選手登録表 (メール申込用)'!$B$4:$G$54,5,FALSE),"")</f>
        <v/>
      </c>
      <c r="E154" s="173"/>
      <c r="F154" s="194" t="str">
        <f>IFERROR(VLOOKUP($E154,'参加馬登録表 (メール申込用)'!$B$5:$L$55,2,FALSE),"")</f>
        <v/>
      </c>
      <c r="G154" s="195" t="str">
        <f>IF(C154=0,"",IFERROR(IF('団体情報・合計（メール申込用）'!$C$3="","",'団体情報・合計（メール申込用）'!$C$3),""))</f>
        <v/>
      </c>
      <c r="H154" s="31"/>
      <c r="I154" s="196" t="str">
        <f>IF(H154="OP",IFERROR(VLOOKUP(A154,'基本情報（メール申込用）'!$B$7:$D$46,3,FALSE),""),IFERROR(VLOOKUP(A154,'基本情報（メール申込用）'!$B$7:$D$46,2,FALSE),""))</f>
        <v/>
      </c>
    </row>
    <row r="155" spans="1:9" ht="18" customHeight="1" x14ac:dyDescent="0.25">
      <c r="E155" s="22"/>
    </row>
  </sheetData>
  <sheetProtection algorithmName="SHA-512" hashValue="fYAEwGJhbiBWYv/1dvaUOI80lYZmdaUrnxX9H8qmSIwuGSsOK2m5kjtV+Q0eqvecEuq/zeUWlp0lyzOhTuUpcA==" saltValue="f+C8I15bf2Kf9v8RMa816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C15" sqref="C15"/>
    </sheetView>
  </sheetViews>
  <sheetFormatPr defaultRowHeight="24" customHeight="1" x14ac:dyDescent="0.3"/>
  <cols>
    <col min="1" max="1" width="9" style="2"/>
    <col min="2" max="2" width="23.875" style="2" bestFit="1" customWidth="1"/>
    <col min="3" max="4" width="13.25" style="2" customWidth="1"/>
    <col min="5" max="5" width="26.5" style="2" customWidth="1"/>
    <col min="6" max="16384" width="9" style="2"/>
  </cols>
  <sheetData>
    <row r="1" spans="1:12" ht="22.5" customHeight="1" thickBot="1" x14ac:dyDescent="0.35">
      <c r="A1" s="275" t="str">
        <f>'基本情報（メール申込用）'!B1</f>
        <v>ナス・ウインターホースショー2021</v>
      </c>
      <c r="B1" s="276"/>
      <c r="C1" s="277"/>
      <c r="E1" s="114" t="s">
        <v>61</v>
      </c>
    </row>
    <row r="2" spans="1:12" ht="7.5" customHeight="1" x14ac:dyDescent="0.3"/>
    <row r="3" spans="1:12" ht="24" customHeight="1" x14ac:dyDescent="0.3">
      <c r="A3" s="304" t="s">
        <v>54</v>
      </c>
      <c r="B3" s="99" t="s">
        <v>6</v>
      </c>
      <c r="C3" s="307"/>
      <c r="D3" s="308"/>
      <c r="E3" s="309"/>
    </row>
    <row r="4" spans="1:12" ht="24" customHeight="1" x14ac:dyDescent="0.3">
      <c r="A4" s="305"/>
      <c r="B4" s="99" t="s">
        <v>38</v>
      </c>
      <c r="C4" s="307"/>
      <c r="D4" s="308"/>
      <c r="E4" s="309"/>
    </row>
    <row r="5" spans="1:12" ht="24" customHeight="1" x14ac:dyDescent="0.3">
      <c r="A5" s="305"/>
      <c r="B5" s="99" t="s">
        <v>18</v>
      </c>
      <c r="C5" s="307"/>
      <c r="D5" s="308"/>
      <c r="E5" s="309"/>
    </row>
    <row r="6" spans="1:12" ht="24" customHeight="1" x14ac:dyDescent="0.3">
      <c r="A6" s="305"/>
      <c r="B6" s="99" t="s">
        <v>19</v>
      </c>
      <c r="C6" s="307"/>
      <c r="D6" s="308"/>
      <c r="E6" s="309"/>
    </row>
    <row r="7" spans="1:12" ht="24" customHeight="1" x14ac:dyDescent="0.3">
      <c r="A7" s="305"/>
      <c r="B7" s="99" t="s">
        <v>39</v>
      </c>
      <c r="C7" s="307"/>
      <c r="D7" s="308"/>
      <c r="E7" s="309"/>
    </row>
    <row r="8" spans="1:12" ht="24" customHeight="1" x14ac:dyDescent="0.3">
      <c r="A8" s="305"/>
      <c r="B8" s="99" t="s">
        <v>40</v>
      </c>
      <c r="C8" s="312" t="s">
        <v>50</v>
      </c>
      <c r="D8" s="313"/>
      <c r="E8" s="314"/>
    </row>
    <row r="9" spans="1:12" ht="24" customHeight="1" x14ac:dyDescent="0.3">
      <c r="A9" s="306"/>
      <c r="B9" s="99" t="s">
        <v>20</v>
      </c>
      <c r="C9" s="307"/>
      <c r="D9" s="308"/>
      <c r="E9" s="309"/>
      <c r="L9" s="98"/>
    </row>
    <row r="10" spans="1:12" ht="24" customHeight="1" x14ac:dyDescent="0.3">
      <c r="B10" s="107"/>
      <c r="C10" s="106"/>
      <c r="D10" s="106"/>
      <c r="E10" s="106"/>
      <c r="L10" s="98"/>
    </row>
    <row r="11" spans="1:12" ht="24" customHeight="1" x14ac:dyDescent="0.3">
      <c r="A11" s="304" t="s">
        <v>55</v>
      </c>
      <c r="B11" s="321" t="s">
        <v>143</v>
      </c>
      <c r="C11" s="322"/>
      <c r="D11" s="322"/>
      <c r="E11" s="323"/>
      <c r="L11" s="98"/>
    </row>
    <row r="12" spans="1:12" ht="49.5" customHeight="1" x14ac:dyDescent="0.3">
      <c r="A12" s="305"/>
      <c r="B12" s="324" t="s">
        <v>52</v>
      </c>
      <c r="C12" s="325"/>
      <c r="D12" s="325"/>
      <c r="E12" s="326"/>
      <c r="L12" s="98"/>
    </row>
    <row r="13" spans="1:12" ht="24" customHeight="1" x14ac:dyDescent="0.3">
      <c r="A13" s="305"/>
      <c r="B13" s="321" t="s">
        <v>144</v>
      </c>
      <c r="C13" s="322"/>
      <c r="D13" s="322"/>
      <c r="E13" s="323"/>
      <c r="L13" s="98"/>
    </row>
    <row r="14" spans="1:12" ht="70.5" customHeight="1" x14ac:dyDescent="0.3">
      <c r="A14" s="306"/>
      <c r="B14" s="324" t="s">
        <v>53</v>
      </c>
      <c r="C14" s="325"/>
      <c r="D14" s="325"/>
      <c r="E14" s="326"/>
      <c r="L14" s="98"/>
    </row>
    <row r="15" spans="1:12" ht="24" customHeight="1" x14ac:dyDescent="0.3">
      <c r="B15" s="100"/>
      <c r="C15" s="218" t="b">
        <v>0</v>
      </c>
      <c r="D15" s="218" t="b">
        <v>0</v>
      </c>
      <c r="E15" s="100"/>
    </row>
    <row r="16" spans="1:12" ht="24" customHeight="1" x14ac:dyDescent="0.3">
      <c r="A16" s="304" t="s">
        <v>56</v>
      </c>
      <c r="B16" s="101" t="s">
        <v>12</v>
      </c>
      <c r="C16" s="333" t="str">
        <f>"全（　"&amp;COUNT('エントリー表（メール申込用）'!A5:A154)&amp;"　）エントリー"</f>
        <v>全（　0　）エントリー</v>
      </c>
      <c r="D16" s="334"/>
      <c r="E16" s="104">
        <f>SUM('エントリー表（メール申込用）'!I5:I154)</f>
        <v>0</v>
      </c>
    </row>
    <row r="17" spans="1:5" ht="24" customHeight="1" x14ac:dyDescent="0.3">
      <c r="A17" s="305"/>
      <c r="B17" s="101" t="s">
        <v>15</v>
      </c>
      <c r="C17" s="111">
        <f>'基本情報（メール申込用）'!C4</f>
        <v>11000</v>
      </c>
      <c r="D17" s="108">
        <f>COUNTIFS('参加馬登録表 (メール申込用)'!$N$6:$N$55,"公認競技出場予定あり")</f>
        <v>0</v>
      </c>
      <c r="E17" s="104">
        <f t="shared" ref="E17:E18" si="0">C17*D17</f>
        <v>0</v>
      </c>
    </row>
    <row r="18" spans="1:5" ht="24" customHeight="1" x14ac:dyDescent="0.3">
      <c r="A18" s="305"/>
      <c r="B18" s="101" t="s">
        <v>15</v>
      </c>
      <c r="C18" s="111">
        <f>'基本情報（メール申込用）'!D4</f>
        <v>5500</v>
      </c>
      <c r="D18" s="108">
        <f>COUNTIFS('参加馬登録表 (メール申込用)'!$N$6:$N$55,"公認競技出場予定なし")+COUNTIFS('参加馬登録表 (メール申込用)'!$B$6:$B$55,"&lt;&gt;",'参加馬登録表 (メール申込用)'!$N$6:$N$55,"")</f>
        <v>0</v>
      </c>
      <c r="E18" s="104">
        <f t="shared" si="0"/>
        <v>0</v>
      </c>
    </row>
    <row r="19" spans="1:5" ht="24" hidden="1" customHeight="1" x14ac:dyDescent="0.3">
      <c r="A19" s="305"/>
      <c r="B19" s="101" t="s">
        <v>15</v>
      </c>
      <c r="C19" s="111">
        <f>'基本情報（メール申込用）'!E4</f>
        <v>0</v>
      </c>
      <c r="D19" s="108">
        <f>COUNTIFS('参加馬登録表 (メール申込用)'!$N$6:$N$55,"公認競技出場予定あり",'参加馬登録表 (メール申込用)'!$O$6:$O$55,"不参加",'参加馬登録表 (メール申込用)'!$P$6:$P$55,"不参加")</f>
        <v>0</v>
      </c>
      <c r="E19" s="104">
        <f t="shared" ref="E19:E22" si="1">C19*D19</f>
        <v>0</v>
      </c>
    </row>
    <row r="20" spans="1:5" ht="24" hidden="1" customHeight="1" x14ac:dyDescent="0.3">
      <c r="A20" s="305"/>
      <c r="B20" s="101" t="s">
        <v>80</v>
      </c>
      <c r="C20" s="111">
        <v>1000</v>
      </c>
      <c r="D20" s="109">
        <v>0</v>
      </c>
      <c r="E20" s="104">
        <f t="shared" si="1"/>
        <v>0</v>
      </c>
    </row>
    <row r="21" spans="1:5" ht="24" customHeight="1" x14ac:dyDescent="0.3">
      <c r="A21" s="305"/>
      <c r="B21" s="101" t="s">
        <v>81</v>
      </c>
      <c r="C21" s="111">
        <v>1000</v>
      </c>
      <c r="D21" s="255">
        <v>0</v>
      </c>
      <c r="E21" s="104">
        <f t="shared" si="1"/>
        <v>0</v>
      </c>
    </row>
    <row r="22" spans="1:5" ht="24" customHeight="1" thickBot="1" x14ac:dyDescent="0.35">
      <c r="A22" s="305"/>
      <c r="B22" s="102" t="s">
        <v>82</v>
      </c>
      <c r="C22" s="112">
        <v>1000</v>
      </c>
      <c r="D22" s="256">
        <v>0</v>
      </c>
      <c r="E22" s="105">
        <f t="shared" si="1"/>
        <v>0</v>
      </c>
    </row>
    <row r="23" spans="1:5" ht="31.5" customHeight="1" thickTop="1" x14ac:dyDescent="0.3">
      <c r="A23" s="305"/>
      <c r="B23" s="103" t="s">
        <v>41</v>
      </c>
      <c r="C23" s="327">
        <f>SUM(E16:E22)</f>
        <v>0</v>
      </c>
      <c r="D23" s="328"/>
      <c r="E23" s="329"/>
    </row>
    <row r="24" spans="1:5" ht="24" customHeight="1" x14ac:dyDescent="0.3">
      <c r="A24" s="306"/>
      <c r="B24" s="99" t="s">
        <v>42</v>
      </c>
      <c r="C24" s="315" t="s">
        <v>47</v>
      </c>
      <c r="D24" s="316"/>
      <c r="E24" s="317"/>
    </row>
    <row r="25" spans="1:5" ht="24" customHeight="1" x14ac:dyDescent="0.3">
      <c r="B25" s="100"/>
      <c r="C25" s="100"/>
      <c r="D25" s="100"/>
      <c r="E25" s="100"/>
    </row>
    <row r="26" spans="1:5" ht="24" customHeight="1" x14ac:dyDescent="0.3">
      <c r="A26" s="304" t="s">
        <v>57</v>
      </c>
      <c r="B26" s="113" t="s">
        <v>43</v>
      </c>
      <c r="C26" s="257">
        <v>43831</v>
      </c>
      <c r="D26" s="258" t="s">
        <v>48</v>
      </c>
      <c r="E26" s="259">
        <v>0</v>
      </c>
    </row>
    <row r="27" spans="1:5" ht="24" customHeight="1" x14ac:dyDescent="0.3">
      <c r="A27" s="305"/>
      <c r="B27" s="113" t="s">
        <v>44</v>
      </c>
      <c r="C27" s="315" t="s">
        <v>49</v>
      </c>
      <c r="D27" s="317"/>
      <c r="E27" s="260">
        <v>0</v>
      </c>
    </row>
    <row r="28" spans="1:5" ht="16.5" x14ac:dyDescent="0.3">
      <c r="A28" s="305"/>
      <c r="B28" s="318" t="s">
        <v>51</v>
      </c>
      <c r="C28" s="319"/>
      <c r="D28" s="319"/>
      <c r="E28" s="320"/>
    </row>
    <row r="29" spans="1:5" ht="62.25" customHeight="1" x14ac:dyDescent="0.3">
      <c r="A29" s="306"/>
      <c r="B29" s="330"/>
      <c r="C29" s="331"/>
      <c r="D29" s="331"/>
      <c r="E29" s="332"/>
    </row>
    <row r="30" spans="1:5" ht="24" customHeight="1" thickBot="1" x14ac:dyDescent="0.35"/>
    <row r="31" spans="1:5" ht="48" customHeight="1" thickBot="1" x14ac:dyDescent="0.35">
      <c r="A31" s="121" t="s">
        <v>62</v>
      </c>
      <c r="B31" s="310"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310"/>
      <c r="D31" s="310"/>
      <c r="E31" s="311"/>
    </row>
  </sheetData>
  <sheetProtection algorithmName="SHA-512" hashValue="2LGTWgTuJhnRKyICVUHoWVgw0MUzGxVgQ6Y22tNRQABCu85atYNvDXbA1ZErB6ERq6FH7flc5zZjiLVLt7W2+Q==" saltValue="ho2WXFCh+0u38hBMNdM3zw==" spinCount="100000" sheet="1" objects="1" scenarios="1" selectLockedCells="1"/>
  <mergeCells count="23">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 ref="A1:C1"/>
    <mergeCell ref="A3:A9"/>
    <mergeCell ref="A16:A24"/>
    <mergeCell ref="A26:A29"/>
    <mergeCell ref="A11:A14"/>
    <mergeCell ref="C3:E3"/>
    <mergeCell ref="C4:E4"/>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115" zoomScaleNormal="100" zoomScaleSheetLayoutView="115" workbookViewId="0">
      <selection activeCell="P22" sqref="P22"/>
    </sheetView>
  </sheetViews>
  <sheetFormatPr defaultRowHeight="16.5" x14ac:dyDescent="0.3"/>
  <cols>
    <col min="1" max="1" width="12.5" style="2" customWidth="1"/>
    <col min="2" max="2" width="20.125" style="2" customWidth="1"/>
    <col min="3" max="4" width="8.125" style="2" customWidth="1"/>
    <col min="5" max="6" width="6.25" style="2" customWidth="1"/>
    <col min="7" max="7" width="8.625" style="2" customWidth="1"/>
    <col min="8" max="8" width="12.5" style="2" customWidth="1"/>
    <col min="9" max="9" width="20.125" style="2" customWidth="1"/>
    <col min="10" max="11" width="8.125" style="2" customWidth="1"/>
    <col min="12" max="14" width="6.25" style="2" customWidth="1"/>
    <col min="15" max="16384" width="9" style="2"/>
  </cols>
  <sheetData>
    <row r="1" spans="1:14" ht="30" customHeight="1" thickBot="1" x14ac:dyDescent="0.35">
      <c r="A1" s="370" t="str">
        <f>'基本情報（メール申込用）'!B1&amp;"　参加人馬登録表"</f>
        <v>ナス・ウインターホースショー2021　参加人馬登録表</v>
      </c>
      <c r="B1" s="371"/>
      <c r="C1" s="371"/>
      <c r="D1" s="371"/>
      <c r="E1" s="371"/>
      <c r="F1" s="372"/>
      <c r="G1" s="228"/>
      <c r="H1" s="228"/>
      <c r="I1" s="246" t="s">
        <v>119</v>
      </c>
      <c r="J1" s="245"/>
      <c r="K1" s="245"/>
      <c r="L1" s="245"/>
      <c r="M1" s="245"/>
      <c r="N1" s="245"/>
    </row>
    <row r="2" spans="1:14" ht="11.25" customHeight="1" thickBot="1" x14ac:dyDescent="0.35"/>
    <row r="3" spans="1:14" ht="22.5" customHeight="1" thickBot="1" x14ac:dyDescent="0.35">
      <c r="A3" s="337" t="s">
        <v>8</v>
      </c>
      <c r="B3" s="338"/>
      <c r="C3" s="234"/>
      <c r="D3" s="238"/>
      <c r="E3" s="238"/>
      <c r="F3" s="238"/>
      <c r="G3" s="238"/>
      <c r="H3" s="238"/>
      <c r="I3" s="373"/>
      <c r="J3" s="373"/>
      <c r="K3" s="373"/>
      <c r="L3" s="373"/>
      <c r="M3" s="373"/>
      <c r="N3" s="374"/>
    </row>
    <row r="4" spans="1:14" ht="15" customHeight="1" x14ac:dyDescent="0.3">
      <c r="A4" s="339" t="s">
        <v>7</v>
      </c>
      <c r="B4" s="381" t="s">
        <v>142</v>
      </c>
      <c r="C4" s="382"/>
      <c r="D4" s="351" t="s">
        <v>2</v>
      </c>
      <c r="E4" s="351" t="s">
        <v>5</v>
      </c>
      <c r="F4" s="351" t="s">
        <v>1</v>
      </c>
      <c r="G4" s="351" t="s">
        <v>3</v>
      </c>
      <c r="H4" s="351" t="s">
        <v>0</v>
      </c>
      <c r="I4" s="351" t="s">
        <v>130</v>
      </c>
      <c r="J4" s="381" t="s">
        <v>4</v>
      </c>
      <c r="K4" s="382"/>
      <c r="L4" s="353" t="s">
        <v>131</v>
      </c>
      <c r="M4" s="351"/>
      <c r="N4" s="354"/>
    </row>
    <row r="5" spans="1:14" ht="15" customHeight="1" x14ac:dyDescent="0.3">
      <c r="A5" s="340"/>
      <c r="B5" s="383"/>
      <c r="C5" s="369"/>
      <c r="D5" s="352"/>
      <c r="E5" s="352"/>
      <c r="F5" s="352"/>
      <c r="G5" s="352"/>
      <c r="H5" s="352"/>
      <c r="I5" s="352"/>
      <c r="J5" s="383"/>
      <c r="K5" s="369"/>
      <c r="L5" s="239" t="s">
        <v>132</v>
      </c>
      <c r="M5" s="240" t="s">
        <v>133</v>
      </c>
      <c r="N5" s="241" t="s">
        <v>134</v>
      </c>
    </row>
    <row r="6" spans="1:14" ht="15" customHeight="1" x14ac:dyDescent="0.3">
      <c r="A6" s="341"/>
      <c r="B6" s="355"/>
      <c r="C6" s="356"/>
      <c r="D6" s="347" t="s">
        <v>136</v>
      </c>
      <c r="E6" s="349"/>
      <c r="F6" s="349"/>
      <c r="G6" s="349"/>
      <c r="H6" s="349"/>
      <c r="I6" s="366" t="s">
        <v>139</v>
      </c>
      <c r="J6" s="362"/>
      <c r="K6" s="363"/>
      <c r="L6" s="236" t="s">
        <v>135</v>
      </c>
      <c r="M6" s="235" t="s">
        <v>135</v>
      </c>
      <c r="N6" s="237" t="s">
        <v>135</v>
      </c>
    </row>
    <row r="7" spans="1:14" ht="15" customHeight="1" x14ac:dyDescent="0.3">
      <c r="A7" s="342"/>
      <c r="B7" s="357"/>
      <c r="C7" s="358"/>
      <c r="D7" s="348"/>
      <c r="E7" s="350"/>
      <c r="F7" s="350"/>
      <c r="G7" s="350"/>
      <c r="H7" s="350"/>
      <c r="I7" s="367"/>
      <c r="J7" s="364"/>
      <c r="K7" s="365"/>
      <c r="L7" s="244" t="s">
        <v>138</v>
      </c>
      <c r="M7" s="244" t="s">
        <v>138</v>
      </c>
      <c r="N7" s="247" t="s">
        <v>138</v>
      </c>
    </row>
    <row r="8" spans="1:14" ht="15" customHeight="1" x14ac:dyDescent="0.3">
      <c r="A8" s="341"/>
      <c r="B8" s="355"/>
      <c r="C8" s="356"/>
      <c r="D8" s="347" t="s">
        <v>136</v>
      </c>
      <c r="E8" s="349"/>
      <c r="F8" s="349"/>
      <c r="G8" s="349"/>
      <c r="H8" s="349"/>
      <c r="I8" s="366" t="s">
        <v>139</v>
      </c>
      <c r="J8" s="362"/>
      <c r="K8" s="363"/>
      <c r="L8" s="236" t="s">
        <v>135</v>
      </c>
      <c r="M8" s="235" t="s">
        <v>135</v>
      </c>
      <c r="N8" s="237" t="s">
        <v>135</v>
      </c>
    </row>
    <row r="9" spans="1:14" ht="15" customHeight="1" x14ac:dyDescent="0.3">
      <c r="A9" s="342"/>
      <c r="B9" s="357"/>
      <c r="C9" s="358"/>
      <c r="D9" s="348"/>
      <c r="E9" s="350"/>
      <c r="F9" s="350"/>
      <c r="G9" s="350"/>
      <c r="H9" s="350"/>
      <c r="I9" s="367"/>
      <c r="J9" s="364"/>
      <c r="K9" s="365"/>
      <c r="L9" s="244" t="s">
        <v>138</v>
      </c>
      <c r="M9" s="244" t="s">
        <v>138</v>
      </c>
      <c r="N9" s="247" t="s">
        <v>138</v>
      </c>
    </row>
    <row r="10" spans="1:14" ht="15" customHeight="1" x14ac:dyDescent="0.3">
      <c r="A10" s="341"/>
      <c r="B10" s="355"/>
      <c r="C10" s="356"/>
      <c r="D10" s="347" t="s">
        <v>136</v>
      </c>
      <c r="E10" s="349"/>
      <c r="F10" s="349"/>
      <c r="G10" s="349"/>
      <c r="H10" s="349"/>
      <c r="I10" s="366" t="s">
        <v>139</v>
      </c>
      <c r="J10" s="362"/>
      <c r="K10" s="363"/>
      <c r="L10" s="236" t="s">
        <v>135</v>
      </c>
      <c r="M10" s="235" t="s">
        <v>135</v>
      </c>
      <c r="N10" s="237" t="s">
        <v>135</v>
      </c>
    </row>
    <row r="11" spans="1:14" ht="15" customHeight="1" x14ac:dyDescent="0.3">
      <c r="A11" s="342"/>
      <c r="B11" s="357"/>
      <c r="C11" s="358"/>
      <c r="D11" s="348"/>
      <c r="E11" s="350"/>
      <c r="F11" s="350"/>
      <c r="G11" s="350"/>
      <c r="H11" s="350"/>
      <c r="I11" s="367"/>
      <c r="J11" s="364"/>
      <c r="K11" s="365"/>
      <c r="L11" s="244" t="s">
        <v>138</v>
      </c>
      <c r="M11" s="244" t="s">
        <v>138</v>
      </c>
      <c r="N11" s="247" t="s">
        <v>138</v>
      </c>
    </row>
    <row r="12" spans="1:14" ht="15" customHeight="1" x14ac:dyDescent="0.3">
      <c r="A12" s="341"/>
      <c r="B12" s="355"/>
      <c r="C12" s="356"/>
      <c r="D12" s="347" t="s">
        <v>136</v>
      </c>
      <c r="E12" s="349"/>
      <c r="F12" s="349"/>
      <c r="G12" s="349"/>
      <c r="H12" s="349"/>
      <c r="I12" s="366" t="s">
        <v>139</v>
      </c>
      <c r="J12" s="362"/>
      <c r="K12" s="363"/>
      <c r="L12" s="236" t="s">
        <v>135</v>
      </c>
      <c r="M12" s="235" t="s">
        <v>135</v>
      </c>
      <c r="N12" s="237" t="s">
        <v>135</v>
      </c>
    </row>
    <row r="13" spans="1:14" ht="15" customHeight="1" x14ac:dyDescent="0.3">
      <c r="A13" s="342"/>
      <c r="B13" s="357"/>
      <c r="C13" s="358"/>
      <c r="D13" s="348"/>
      <c r="E13" s="350"/>
      <c r="F13" s="350"/>
      <c r="G13" s="350"/>
      <c r="H13" s="350"/>
      <c r="I13" s="367"/>
      <c r="J13" s="364"/>
      <c r="K13" s="365"/>
      <c r="L13" s="244" t="s">
        <v>138</v>
      </c>
      <c r="M13" s="244" t="s">
        <v>138</v>
      </c>
      <c r="N13" s="247" t="s">
        <v>138</v>
      </c>
    </row>
    <row r="14" spans="1:14" ht="15" customHeight="1" x14ac:dyDescent="0.3">
      <c r="A14" s="341"/>
      <c r="B14" s="355"/>
      <c r="C14" s="356"/>
      <c r="D14" s="347" t="s">
        <v>136</v>
      </c>
      <c r="E14" s="349"/>
      <c r="F14" s="349"/>
      <c r="G14" s="349"/>
      <c r="H14" s="349"/>
      <c r="I14" s="366" t="s">
        <v>139</v>
      </c>
      <c r="J14" s="362"/>
      <c r="K14" s="363"/>
      <c r="L14" s="236" t="s">
        <v>135</v>
      </c>
      <c r="M14" s="235" t="s">
        <v>135</v>
      </c>
      <c r="N14" s="237" t="s">
        <v>135</v>
      </c>
    </row>
    <row r="15" spans="1:14" ht="15" customHeight="1" x14ac:dyDescent="0.3">
      <c r="A15" s="342"/>
      <c r="B15" s="357"/>
      <c r="C15" s="358"/>
      <c r="D15" s="348"/>
      <c r="E15" s="350"/>
      <c r="F15" s="350"/>
      <c r="G15" s="350"/>
      <c r="H15" s="350"/>
      <c r="I15" s="367"/>
      <c r="J15" s="364"/>
      <c r="K15" s="365"/>
      <c r="L15" s="244" t="s">
        <v>138</v>
      </c>
      <c r="M15" s="244" t="s">
        <v>138</v>
      </c>
      <c r="N15" s="247" t="s">
        <v>138</v>
      </c>
    </row>
    <row r="16" spans="1:14" ht="15" customHeight="1" x14ac:dyDescent="0.3">
      <c r="A16" s="341"/>
      <c r="B16" s="355"/>
      <c r="C16" s="356"/>
      <c r="D16" s="347" t="s">
        <v>136</v>
      </c>
      <c r="E16" s="349"/>
      <c r="F16" s="349"/>
      <c r="G16" s="349"/>
      <c r="H16" s="349"/>
      <c r="I16" s="366" t="s">
        <v>139</v>
      </c>
      <c r="J16" s="362"/>
      <c r="K16" s="363"/>
      <c r="L16" s="236" t="s">
        <v>135</v>
      </c>
      <c r="M16" s="235" t="s">
        <v>135</v>
      </c>
      <c r="N16" s="237" t="s">
        <v>135</v>
      </c>
    </row>
    <row r="17" spans="1:14" ht="15" customHeight="1" x14ac:dyDescent="0.3">
      <c r="A17" s="342"/>
      <c r="B17" s="357"/>
      <c r="C17" s="358"/>
      <c r="D17" s="348"/>
      <c r="E17" s="350"/>
      <c r="F17" s="350"/>
      <c r="G17" s="350"/>
      <c r="H17" s="350"/>
      <c r="I17" s="367"/>
      <c r="J17" s="364"/>
      <c r="K17" s="365"/>
      <c r="L17" s="244" t="s">
        <v>138</v>
      </c>
      <c r="M17" s="244" t="s">
        <v>138</v>
      </c>
      <c r="N17" s="247" t="s">
        <v>138</v>
      </c>
    </row>
    <row r="18" spans="1:14" ht="15" customHeight="1" x14ac:dyDescent="0.3">
      <c r="A18" s="341"/>
      <c r="B18" s="355"/>
      <c r="C18" s="356"/>
      <c r="D18" s="347" t="s">
        <v>136</v>
      </c>
      <c r="E18" s="349"/>
      <c r="F18" s="349"/>
      <c r="G18" s="349"/>
      <c r="H18" s="349"/>
      <c r="I18" s="366" t="s">
        <v>139</v>
      </c>
      <c r="J18" s="362"/>
      <c r="K18" s="363"/>
      <c r="L18" s="236" t="s">
        <v>135</v>
      </c>
      <c r="M18" s="235" t="s">
        <v>135</v>
      </c>
      <c r="N18" s="237" t="s">
        <v>135</v>
      </c>
    </row>
    <row r="19" spans="1:14" ht="15" customHeight="1" x14ac:dyDescent="0.3">
      <c r="A19" s="342"/>
      <c r="B19" s="357"/>
      <c r="C19" s="358"/>
      <c r="D19" s="348"/>
      <c r="E19" s="350"/>
      <c r="F19" s="350"/>
      <c r="G19" s="350"/>
      <c r="H19" s="350"/>
      <c r="I19" s="367"/>
      <c r="J19" s="364"/>
      <c r="K19" s="365"/>
      <c r="L19" s="244" t="s">
        <v>138</v>
      </c>
      <c r="M19" s="244" t="s">
        <v>138</v>
      </c>
      <c r="N19" s="247" t="s">
        <v>138</v>
      </c>
    </row>
    <row r="20" spans="1:14" ht="15" customHeight="1" x14ac:dyDescent="0.3">
      <c r="A20" s="341"/>
      <c r="B20" s="355"/>
      <c r="C20" s="356"/>
      <c r="D20" s="347" t="s">
        <v>136</v>
      </c>
      <c r="E20" s="349"/>
      <c r="F20" s="349"/>
      <c r="G20" s="349"/>
      <c r="H20" s="349"/>
      <c r="I20" s="366" t="s">
        <v>139</v>
      </c>
      <c r="J20" s="362"/>
      <c r="K20" s="363"/>
      <c r="L20" s="236" t="s">
        <v>135</v>
      </c>
      <c r="M20" s="235" t="s">
        <v>135</v>
      </c>
      <c r="N20" s="237" t="s">
        <v>135</v>
      </c>
    </row>
    <row r="21" spans="1:14" ht="15" customHeight="1" thickBot="1" x14ac:dyDescent="0.35">
      <c r="A21" s="359"/>
      <c r="B21" s="379"/>
      <c r="C21" s="380"/>
      <c r="D21" s="360"/>
      <c r="E21" s="361"/>
      <c r="F21" s="361"/>
      <c r="G21" s="361"/>
      <c r="H21" s="361"/>
      <c r="I21" s="376"/>
      <c r="J21" s="377"/>
      <c r="K21" s="378"/>
      <c r="L21" s="248" t="s">
        <v>138</v>
      </c>
      <c r="M21" s="248" t="s">
        <v>138</v>
      </c>
      <c r="N21" s="249" t="s">
        <v>138</v>
      </c>
    </row>
    <row r="22" spans="1:14" ht="18" customHeight="1" thickBot="1" x14ac:dyDescent="0.35">
      <c r="A22" s="387" t="s">
        <v>141</v>
      </c>
      <c r="B22" s="387"/>
      <c r="C22" s="387"/>
      <c r="D22" s="387"/>
      <c r="E22" s="387"/>
      <c r="F22" s="387"/>
      <c r="G22" s="387"/>
      <c r="H22" s="387"/>
      <c r="I22" s="387"/>
      <c r="J22" s="387"/>
      <c r="K22" s="387"/>
      <c r="L22" s="387"/>
      <c r="M22" s="387"/>
      <c r="N22" s="387"/>
    </row>
    <row r="23" spans="1:14" ht="22.5" customHeight="1" thickBot="1" x14ac:dyDescent="0.35">
      <c r="A23" s="337" t="s">
        <v>9</v>
      </c>
      <c r="B23" s="338"/>
      <c r="C23" s="234"/>
      <c r="D23" s="238"/>
      <c r="E23" s="238"/>
      <c r="F23" s="238"/>
      <c r="G23" s="238"/>
      <c r="H23" s="238"/>
      <c r="I23" s="373"/>
      <c r="J23" s="373"/>
      <c r="K23" s="373"/>
      <c r="L23" s="373"/>
      <c r="M23" s="373"/>
      <c r="N23" s="374"/>
    </row>
    <row r="24" spans="1:14" ht="15" customHeight="1" x14ac:dyDescent="0.3">
      <c r="A24" s="339" t="s">
        <v>7</v>
      </c>
      <c r="B24" s="250" t="s">
        <v>10</v>
      </c>
      <c r="C24" s="368" t="s">
        <v>5</v>
      </c>
      <c r="D24" s="351" t="s">
        <v>2</v>
      </c>
      <c r="E24" s="335" t="s">
        <v>24</v>
      </c>
      <c r="F24" s="335"/>
      <c r="G24" s="335"/>
      <c r="H24" s="339" t="s">
        <v>7</v>
      </c>
      <c r="I24" s="250" t="s">
        <v>10</v>
      </c>
      <c r="J24" s="368" t="s">
        <v>5</v>
      </c>
      <c r="K24" s="351" t="s">
        <v>2</v>
      </c>
      <c r="L24" s="335" t="s">
        <v>24</v>
      </c>
      <c r="M24" s="335"/>
      <c r="N24" s="388"/>
    </row>
    <row r="25" spans="1:14" ht="15" customHeight="1" x14ac:dyDescent="0.3">
      <c r="A25" s="340"/>
      <c r="B25" s="251" t="s">
        <v>16</v>
      </c>
      <c r="C25" s="369"/>
      <c r="D25" s="352"/>
      <c r="E25" s="336"/>
      <c r="F25" s="336"/>
      <c r="G25" s="375"/>
      <c r="H25" s="340"/>
      <c r="I25" s="251" t="s">
        <v>16</v>
      </c>
      <c r="J25" s="369"/>
      <c r="K25" s="352"/>
      <c r="L25" s="336"/>
      <c r="M25" s="336"/>
      <c r="N25" s="389"/>
    </row>
    <row r="26" spans="1:14" ht="15" customHeight="1" x14ac:dyDescent="0.3">
      <c r="A26" s="345"/>
      <c r="B26" s="252"/>
      <c r="C26" s="343"/>
      <c r="D26" s="344" t="s">
        <v>137</v>
      </c>
      <c r="E26" s="384" t="s">
        <v>140</v>
      </c>
      <c r="F26" s="384"/>
      <c r="G26" s="343"/>
      <c r="H26" s="345"/>
      <c r="I26" s="252"/>
      <c r="J26" s="343"/>
      <c r="K26" s="344" t="s">
        <v>137</v>
      </c>
      <c r="L26" s="384" t="s">
        <v>140</v>
      </c>
      <c r="M26" s="384"/>
      <c r="N26" s="390"/>
    </row>
    <row r="27" spans="1:14" ht="25.5" customHeight="1" x14ac:dyDescent="0.3">
      <c r="A27" s="345"/>
      <c r="B27" s="253"/>
      <c r="C27" s="343"/>
      <c r="D27" s="344"/>
      <c r="E27" s="392"/>
      <c r="F27" s="392"/>
      <c r="G27" s="343"/>
      <c r="H27" s="345"/>
      <c r="I27" s="253"/>
      <c r="J27" s="343"/>
      <c r="K27" s="344"/>
      <c r="L27" s="392"/>
      <c r="M27" s="392"/>
      <c r="N27" s="390"/>
    </row>
    <row r="28" spans="1:14" ht="15" customHeight="1" x14ac:dyDescent="0.3">
      <c r="A28" s="345"/>
      <c r="B28" s="252"/>
      <c r="C28" s="343"/>
      <c r="D28" s="344" t="s">
        <v>137</v>
      </c>
      <c r="E28" s="384" t="s">
        <v>140</v>
      </c>
      <c r="F28" s="384"/>
      <c r="G28" s="343"/>
      <c r="H28" s="345"/>
      <c r="I28" s="252"/>
      <c r="J28" s="343"/>
      <c r="K28" s="344" t="s">
        <v>137</v>
      </c>
      <c r="L28" s="384" t="s">
        <v>140</v>
      </c>
      <c r="M28" s="384"/>
      <c r="N28" s="390"/>
    </row>
    <row r="29" spans="1:14" ht="25.5" customHeight="1" x14ac:dyDescent="0.3">
      <c r="A29" s="345"/>
      <c r="B29" s="253"/>
      <c r="C29" s="343"/>
      <c r="D29" s="344"/>
      <c r="E29" s="392"/>
      <c r="F29" s="392"/>
      <c r="G29" s="343"/>
      <c r="H29" s="345"/>
      <c r="I29" s="253"/>
      <c r="J29" s="343"/>
      <c r="K29" s="344"/>
      <c r="L29" s="392"/>
      <c r="M29" s="392"/>
      <c r="N29" s="390"/>
    </row>
    <row r="30" spans="1:14" ht="15" customHeight="1" x14ac:dyDescent="0.3">
      <c r="A30" s="345"/>
      <c r="B30" s="252"/>
      <c r="C30" s="343"/>
      <c r="D30" s="344" t="s">
        <v>137</v>
      </c>
      <c r="E30" s="384" t="s">
        <v>140</v>
      </c>
      <c r="F30" s="384"/>
      <c r="G30" s="343"/>
      <c r="H30" s="345"/>
      <c r="I30" s="252"/>
      <c r="J30" s="343"/>
      <c r="K30" s="344" t="s">
        <v>137</v>
      </c>
      <c r="L30" s="384" t="s">
        <v>140</v>
      </c>
      <c r="M30" s="384"/>
      <c r="N30" s="390"/>
    </row>
    <row r="31" spans="1:14" ht="25.5" customHeight="1" x14ac:dyDescent="0.3">
      <c r="A31" s="345"/>
      <c r="B31" s="253"/>
      <c r="C31" s="343"/>
      <c r="D31" s="344"/>
      <c r="E31" s="392"/>
      <c r="F31" s="392"/>
      <c r="G31" s="343"/>
      <c r="H31" s="345"/>
      <c r="I31" s="253"/>
      <c r="J31" s="343"/>
      <c r="K31" s="344"/>
      <c r="L31" s="392"/>
      <c r="M31" s="392"/>
      <c r="N31" s="390"/>
    </row>
    <row r="32" spans="1:14" ht="15" customHeight="1" x14ac:dyDescent="0.3">
      <c r="A32" s="345"/>
      <c r="B32" s="252"/>
      <c r="C32" s="343"/>
      <c r="D32" s="344" t="s">
        <v>137</v>
      </c>
      <c r="E32" s="384" t="s">
        <v>140</v>
      </c>
      <c r="F32" s="384"/>
      <c r="G32" s="343"/>
      <c r="H32" s="345"/>
      <c r="I32" s="252"/>
      <c r="J32" s="343"/>
      <c r="K32" s="344" t="s">
        <v>137</v>
      </c>
      <c r="L32" s="384" t="s">
        <v>140</v>
      </c>
      <c r="M32" s="384"/>
      <c r="N32" s="390"/>
    </row>
    <row r="33" spans="1:14" ht="25.5" customHeight="1" x14ac:dyDescent="0.3">
      <c r="A33" s="345"/>
      <c r="B33" s="253"/>
      <c r="C33" s="343"/>
      <c r="D33" s="344"/>
      <c r="E33" s="392"/>
      <c r="F33" s="392"/>
      <c r="G33" s="343"/>
      <c r="H33" s="345"/>
      <c r="I33" s="253"/>
      <c r="J33" s="343"/>
      <c r="K33" s="344"/>
      <c r="L33" s="392"/>
      <c r="M33" s="392"/>
      <c r="N33" s="390"/>
    </row>
    <row r="34" spans="1:14" ht="15" customHeight="1" x14ac:dyDescent="0.3">
      <c r="A34" s="345"/>
      <c r="B34" s="252"/>
      <c r="C34" s="343"/>
      <c r="D34" s="344" t="s">
        <v>137</v>
      </c>
      <c r="E34" s="384" t="s">
        <v>140</v>
      </c>
      <c r="F34" s="384"/>
      <c r="G34" s="343"/>
      <c r="H34" s="345"/>
      <c r="I34" s="252"/>
      <c r="J34" s="343"/>
      <c r="K34" s="344" t="s">
        <v>137</v>
      </c>
      <c r="L34" s="384" t="s">
        <v>140</v>
      </c>
      <c r="M34" s="384"/>
      <c r="N34" s="390"/>
    </row>
    <row r="35" spans="1:14" ht="25.5" customHeight="1" thickBot="1" x14ac:dyDescent="0.35">
      <c r="A35" s="346"/>
      <c r="B35" s="254"/>
      <c r="C35" s="386"/>
      <c r="D35" s="393"/>
      <c r="E35" s="385"/>
      <c r="F35" s="385"/>
      <c r="G35" s="386"/>
      <c r="H35" s="346"/>
      <c r="I35" s="254"/>
      <c r="J35" s="386"/>
      <c r="K35" s="393"/>
      <c r="L35" s="385"/>
      <c r="M35" s="385"/>
      <c r="N35" s="391"/>
    </row>
  </sheetData>
  <mergeCells count="148">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 ref="E34:F35"/>
    <mergeCell ref="K30:K31"/>
    <mergeCell ref="C32:C33"/>
    <mergeCell ref="D32:D33"/>
    <mergeCell ref="H32:H33"/>
    <mergeCell ref="J32:J33"/>
    <mergeCell ref="K32:K33"/>
    <mergeCell ref="C30:C31"/>
    <mergeCell ref="D30:D31"/>
    <mergeCell ref="H30:H31"/>
    <mergeCell ref="J30:J31"/>
    <mergeCell ref="G32:G33"/>
    <mergeCell ref="G34:G35"/>
    <mergeCell ref="G28:G29"/>
    <mergeCell ref="G30:G31"/>
    <mergeCell ref="H26:H27"/>
    <mergeCell ref="J26:J27"/>
    <mergeCell ref="K26:K27"/>
    <mergeCell ref="H28:H29"/>
    <mergeCell ref="J28:J29"/>
    <mergeCell ref="K28:K29"/>
    <mergeCell ref="H24:H25"/>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B18:C19"/>
    <mergeCell ref="A20:A21"/>
    <mergeCell ref="D20:D21"/>
    <mergeCell ref="E20:E21"/>
    <mergeCell ref="F20:F21"/>
    <mergeCell ref="G20:G21"/>
    <mergeCell ref="H20:H21"/>
    <mergeCell ref="H18:H19"/>
    <mergeCell ref="A18:A19"/>
    <mergeCell ref="D18:D19"/>
    <mergeCell ref="E18:E19"/>
    <mergeCell ref="F18:F19"/>
    <mergeCell ref="G18:G19"/>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L4:N4"/>
    <mergeCell ref="H6:H7"/>
    <mergeCell ref="G6:G7"/>
    <mergeCell ref="F6:F7"/>
    <mergeCell ref="E6:E7"/>
    <mergeCell ref="I4:I5"/>
    <mergeCell ref="H4:H5"/>
    <mergeCell ref="G4:G5"/>
    <mergeCell ref="F4:F5"/>
    <mergeCell ref="E4:E5"/>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s>
  <phoneticPr fontId="2"/>
  <pageMargins left="0.62992125984251968" right="0.43307086614173229" top="0.35433070866141736"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42"/>
  <sheetViews>
    <sheetView view="pageBreakPreview" topLeftCell="A7" zoomScale="85" zoomScaleNormal="85" zoomScaleSheetLayoutView="85" workbookViewId="0">
      <selection activeCell="E43" sqref="E43"/>
    </sheetView>
  </sheetViews>
  <sheetFormatPr defaultColWidth="1.875" defaultRowHeight="15" customHeight="1" x14ac:dyDescent="0.3"/>
  <cols>
    <col min="1" max="1" width="3.5" style="2" bestFit="1" customWidth="1"/>
    <col min="2" max="2" width="15.5" style="243" customWidth="1"/>
    <col min="3" max="3" width="19.5" style="2" hidden="1" customWidth="1"/>
    <col min="4" max="9" width="14.875" style="2" customWidth="1"/>
    <col min="10" max="11" width="8.375" style="2" bestFit="1" customWidth="1"/>
    <col min="12" max="12" width="17" style="2" customWidth="1"/>
    <col min="13" max="13" width="1.875" style="2" customWidth="1"/>
    <col min="14" max="16384" width="1.875" style="2"/>
  </cols>
  <sheetData>
    <row r="1" spans="1:12" ht="36.75" customHeight="1" x14ac:dyDescent="0.5">
      <c r="A1" s="398" t="s">
        <v>166</v>
      </c>
      <c r="B1" s="398"/>
      <c r="C1" s="398"/>
      <c r="D1" s="398"/>
      <c r="E1" s="398"/>
      <c r="F1" s="398"/>
      <c r="G1" s="398"/>
      <c r="H1" s="398"/>
      <c r="I1" s="242" t="s">
        <v>6</v>
      </c>
      <c r="J1" s="3"/>
      <c r="K1" s="3"/>
      <c r="L1" s="3"/>
    </row>
    <row r="2" spans="1:12" ht="9" customHeight="1" thickBot="1" x14ac:dyDescent="0.35"/>
    <row r="3" spans="1:12" ht="27" customHeight="1" thickBot="1" x14ac:dyDescent="0.35">
      <c r="A3" s="399"/>
      <c r="B3" s="400"/>
      <c r="C3" s="233"/>
      <c r="D3" s="214" t="s">
        <v>35</v>
      </c>
      <c r="E3" s="4"/>
      <c r="F3" s="4"/>
      <c r="G3" s="4"/>
      <c r="H3" s="4"/>
      <c r="I3" s="4"/>
      <c r="J3" s="13" t="s">
        <v>12</v>
      </c>
      <c r="K3" s="14" t="s">
        <v>11</v>
      </c>
      <c r="L3" s="1" t="s">
        <v>13</v>
      </c>
    </row>
    <row r="4" spans="1:12" ht="27" customHeight="1" x14ac:dyDescent="0.3">
      <c r="A4" s="5">
        <v>1</v>
      </c>
      <c r="B4" s="216" t="s">
        <v>145</v>
      </c>
      <c r="C4" s="6">
        <f>A4</f>
        <v>1</v>
      </c>
      <c r="D4" s="215" t="s">
        <v>16</v>
      </c>
      <c r="E4" s="7"/>
      <c r="F4" s="7"/>
      <c r="G4" s="7"/>
      <c r="H4" s="7"/>
      <c r="I4" s="7"/>
      <c r="J4" s="16">
        <v>5000</v>
      </c>
      <c r="K4" s="19" t="s">
        <v>25</v>
      </c>
      <c r="L4" s="401"/>
    </row>
    <row r="5" spans="1:12" ht="27" customHeight="1" x14ac:dyDescent="0.3">
      <c r="A5" s="8"/>
      <c r="B5" s="213"/>
      <c r="C5" s="122">
        <f t="shared" ref="C5:C15" si="0">A5</f>
        <v>0</v>
      </c>
      <c r="D5" s="9"/>
      <c r="E5" s="9"/>
      <c r="F5" s="9"/>
      <c r="G5" s="9"/>
      <c r="H5" s="9"/>
      <c r="I5" s="9"/>
      <c r="J5" s="17">
        <v>5000</v>
      </c>
      <c r="K5" s="18" t="s">
        <v>25</v>
      </c>
      <c r="L5" s="395"/>
    </row>
    <row r="6" spans="1:12" ht="27" customHeight="1" x14ac:dyDescent="0.3">
      <c r="A6" s="10">
        <v>2</v>
      </c>
      <c r="B6" s="217" t="s">
        <v>158</v>
      </c>
      <c r="C6" s="11">
        <f t="shared" ref="C6:C7" si="1">A6</f>
        <v>2</v>
      </c>
      <c r="D6" s="12"/>
      <c r="E6" s="12"/>
      <c r="F6" s="12"/>
      <c r="G6" s="12"/>
      <c r="H6" s="12"/>
      <c r="I6" s="12"/>
      <c r="J6" s="16">
        <v>6000</v>
      </c>
      <c r="K6" s="19" t="s">
        <v>25</v>
      </c>
      <c r="L6" s="394"/>
    </row>
    <row r="7" spans="1:12" ht="27" customHeight="1" x14ac:dyDescent="0.3">
      <c r="A7" s="8"/>
      <c r="B7" s="213"/>
      <c r="C7" s="122">
        <f t="shared" si="1"/>
        <v>0</v>
      </c>
      <c r="D7" s="9"/>
      <c r="E7" s="9"/>
      <c r="F7" s="9"/>
      <c r="G7" s="9"/>
      <c r="H7" s="9"/>
      <c r="I7" s="9"/>
      <c r="J7" s="17">
        <v>5000</v>
      </c>
      <c r="K7" s="18" t="s">
        <v>25</v>
      </c>
      <c r="L7" s="395"/>
    </row>
    <row r="8" spans="1:12" ht="27" customHeight="1" x14ac:dyDescent="0.3">
      <c r="A8" s="10">
        <v>3</v>
      </c>
      <c r="B8" s="217" t="s">
        <v>159</v>
      </c>
      <c r="C8" s="11">
        <f t="shared" si="0"/>
        <v>3</v>
      </c>
      <c r="D8" s="12"/>
      <c r="E8" s="12"/>
      <c r="F8" s="12"/>
      <c r="G8" s="12"/>
      <c r="H8" s="12"/>
      <c r="I8" s="12"/>
      <c r="J8" s="16">
        <v>7000</v>
      </c>
      <c r="K8" s="19" t="s">
        <v>25</v>
      </c>
      <c r="L8" s="394"/>
    </row>
    <row r="9" spans="1:12" ht="27" customHeight="1" x14ac:dyDescent="0.3">
      <c r="A9" s="8"/>
      <c r="B9" s="468" t="s">
        <v>160</v>
      </c>
      <c r="C9" s="122">
        <f t="shared" si="0"/>
        <v>0</v>
      </c>
      <c r="D9" s="9"/>
      <c r="E9" s="9"/>
      <c r="F9" s="9"/>
      <c r="G9" s="9"/>
      <c r="H9" s="9"/>
      <c r="I9" s="9"/>
      <c r="J9" s="17">
        <v>5000</v>
      </c>
      <c r="K9" s="18" t="s">
        <v>25</v>
      </c>
      <c r="L9" s="395"/>
    </row>
    <row r="10" spans="1:12" ht="27" customHeight="1" x14ac:dyDescent="0.3">
      <c r="A10" s="10">
        <v>4</v>
      </c>
      <c r="B10" s="217" t="s">
        <v>161</v>
      </c>
      <c r="C10" s="11">
        <f t="shared" si="0"/>
        <v>4</v>
      </c>
      <c r="D10" s="12"/>
      <c r="E10" s="12"/>
      <c r="F10" s="12"/>
      <c r="G10" s="12"/>
      <c r="H10" s="12"/>
      <c r="I10" s="12"/>
      <c r="J10" s="16">
        <v>7000</v>
      </c>
      <c r="K10" s="19" t="s">
        <v>25</v>
      </c>
      <c r="L10" s="394"/>
    </row>
    <row r="11" spans="1:12" ht="27" customHeight="1" x14ac:dyDescent="0.3">
      <c r="A11" s="8"/>
      <c r="B11" s="468" t="s">
        <v>162</v>
      </c>
      <c r="C11" s="122">
        <f t="shared" si="0"/>
        <v>0</v>
      </c>
      <c r="D11" s="9"/>
      <c r="E11" s="9"/>
      <c r="F11" s="9"/>
      <c r="G11" s="9"/>
      <c r="H11" s="9"/>
      <c r="I11" s="9"/>
      <c r="J11" s="17">
        <v>5000</v>
      </c>
      <c r="K11" s="18" t="s">
        <v>25</v>
      </c>
      <c r="L11" s="395"/>
    </row>
    <row r="12" spans="1:12" ht="27" customHeight="1" x14ac:dyDescent="0.3">
      <c r="A12" s="10">
        <v>5</v>
      </c>
      <c r="B12" s="217" t="s">
        <v>163</v>
      </c>
      <c r="C12" s="11">
        <f t="shared" si="0"/>
        <v>5</v>
      </c>
      <c r="D12" s="12"/>
      <c r="E12" s="12"/>
      <c r="F12" s="12"/>
      <c r="G12" s="12"/>
      <c r="H12" s="12"/>
      <c r="I12" s="12"/>
      <c r="J12" s="16">
        <v>8000</v>
      </c>
      <c r="K12" s="19" t="s">
        <v>25</v>
      </c>
      <c r="L12" s="394"/>
    </row>
    <row r="13" spans="1:12" ht="27" customHeight="1" x14ac:dyDescent="0.3">
      <c r="A13" s="8"/>
      <c r="B13" s="468" t="s">
        <v>164</v>
      </c>
      <c r="C13" s="122">
        <f t="shared" si="0"/>
        <v>0</v>
      </c>
      <c r="D13" s="9"/>
      <c r="E13" s="9"/>
      <c r="F13" s="9"/>
      <c r="G13" s="9"/>
      <c r="H13" s="9"/>
      <c r="I13" s="9"/>
      <c r="J13" s="17">
        <v>5000</v>
      </c>
      <c r="K13" s="18" t="s">
        <v>25</v>
      </c>
      <c r="L13" s="395"/>
    </row>
    <row r="14" spans="1:12" ht="27" customHeight="1" x14ac:dyDescent="0.3">
      <c r="A14" s="229">
        <v>6</v>
      </c>
      <c r="B14" s="217" t="s">
        <v>128</v>
      </c>
      <c r="C14" s="11">
        <f t="shared" si="0"/>
        <v>6</v>
      </c>
      <c r="D14" s="12"/>
      <c r="E14" s="12"/>
      <c r="F14" s="12"/>
      <c r="G14" s="12"/>
      <c r="H14" s="12"/>
      <c r="I14" s="12"/>
      <c r="J14" s="230">
        <v>10000</v>
      </c>
      <c r="K14" s="231" t="s">
        <v>25</v>
      </c>
      <c r="L14" s="232"/>
    </row>
    <row r="15" spans="1:12" ht="27" customHeight="1" x14ac:dyDescent="0.3">
      <c r="A15" s="229">
        <v>7</v>
      </c>
      <c r="B15" s="217" t="s">
        <v>129</v>
      </c>
      <c r="C15" s="11">
        <f t="shared" si="0"/>
        <v>7</v>
      </c>
      <c r="D15" s="12"/>
      <c r="E15" s="12"/>
      <c r="F15" s="12"/>
      <c r="G15" s="12"/>
      <c r="H15" s="12"/>
      <c r="I15" s="12"/>
      <c r="J15" s="230">
        <v>10000</v>
      </c>
      <c r="K15" s="231" t="s">
        <v>25</v>
      </c>
      <c r="L15" s="232"/>
    </row>
    <row r="16" spans="1:12" ht="27" customHeight="1" x14ac:dyDescent="0.3">
      <c r="A16" s="446">
        <v>8</v>
      </c>
      <c r="B16" s="447" t="s">
        <v>165</v>
      </c>
      <c r="C16" s="448">
        <f t="shared" ref="C16" si="2">A16</f>
        <v>8</v>
      </c>
      <c r="D16" s="449"/>
      <c r="E16" s="449"/>
      <c r="F16" s="449"/>
      <c r="G16" s="449"/>
      <c r="H16" s="449"/>
      <c r="I16" s="449"/>
      <c r="J16" s="230">
        <v>10000</v>
      </c>
      <c r="K16" s="231" t="s">
        <v>25</v>
      </c>
      <c r="L16" s="232"/>
    </row>
    <row r="17" spans="1:12" ht="27" customHeight="1" x14ac:dyDescent="0.3">
      <c r="A17" s="10">
        <v>9</v>
      </c>
      <c r="B17" s="442" t="s">
        <v>93</v>
      </c>
      <c r="C17" s="443">
        <f>A17</f>
        <v>9</v>
      </c>
      <c r="D17" s="444"/>
      <c r="E17" s="445"/>
      <c r="F17" s="445"/>
      <c r="G17" s="445"/>
      <c r="H17" s="445"/>
      <c r="I17" s="445"/>
      <c r="J17" s="456">
        <v>8000</v>
      </c>
      <c r="K17" s="457" t="s">
        <v>26</v>
      </c>
      <c r="L17" s="394"/>
    </row>
    <row r="18" spans="1:12" ht="27" customHeight="1" thickBot="1" x14ac:dyDescent="0.35">
      <c r="A18" s="8"/>
      <c r="B18" s="468" t="s">
        <v>94</v>
      </c>
      <c r="C18" s="122">
        <f t="shared" ref="C18" si="3">A18</f>
        <v>0</v>
      </c>
      <c r="D18" s="9"/>
      <c r="E18" s="9"/>
      <c r="F18" s="9"/>
      <c r="G18" s="9"/>
      <c r="H18" s="9"/>
      <c r="I18" s="9"/>
      <c r="J18" s="17"/>
      <c r="K18" s="18"/>
      <c r="L18" s="395"/>
    </row>
    <row r="19" spans="1:12" ht="33.75" customHeight="1" thickBot="1" x14ac:dyDescent="0.35">
      <c r="A19" s="450" t="s">
        <v>167</v>
      </c>
      <c r="B19" s="450"/>
      <c r="C19" s="450"/>
      <c r="D19" s="450"/>
      <c r="E19" s="450"/>
      <c r="F19" s="450"/>
      <c r="G19" s="450"/>
      <c r="H19" s="451"/>
      <c r="I19" s="15" t="s">
        <v>14</v>
      </c>
      <c r="J19" s="396"/>
      <c r="K19" s="396"/>
      <c r="L19" s="397"/>
    </row>
    <row r="20" spans="1:12" ht="111" customHeight="1" x14ac:dyDescent="0.3"/>
    <row r="21" spans="1:12" ht="36.75" customHeight="1" x14ac:dyDescent="0.5">
      <c r="A21" s="398" t="s">
        <v>168</v>
      </c>
      <c r="B21" s="398"/>
      <c r="C21" s="398"/>
      <c r="D21" s="398"/>
      <c r="E21" s="398"/>
      <c r="F21" s="398"/>
      <c r="G21" s="398"/>
      <c r="H21" s="398"/>
      <c r="I21" s="242" t="s">
        <v>6</v>
      </c>
      <c r="J21" s="3"/>
      <c r="K21" s="3"/>
      <c r="L21" s="3"/>
    </row>
    <row r="22" spans="1:12" ht="9" customHeight="1" thickBot="1" x14ac:dyDescent="0.35"/>
    <row r="23" spans="1:12" ht="27" customHeight="1" thickBot="1" x14ac:dyDescent="0.35">
      <c r="A23" s="399"/>
      <c r="B23" s="400"/>
      <c r="C23" s="263"/>
      <c r="D23" s="214" t="s">
        <v>35</v>
      </c>
      <c r="E23" s="4"/>
      <c r="F23" s="4"/>
      <c r="G23" s="4"/>
      <c r="H23" s="4"/>
      <c r="I23" s="4"/>
      <c r="J23" s="13" t="s">
        <v>12</v>
      </c>
      <c r="K23" s="14" t="s">
        <v>11</v>
      </c>
      <c r="L23" s="1" t="s">
        <v>13</v>
      </c>
    </row>
    <row r="24" spans="1:12" ht="27" customHeight="1" x14ac:dyDescent="0.3">
      <c r="A24" s="5">
        <v>10</v>
      </c>
      <c r="B24" s="216" t="s">
        <v>178</v>
      </c>
      <c r="C24" s="6">
        <f>A24</f>
        <v>10</v>
      </c>
      <c r="D24" s="215" t="s">
        <v>16</v>
      </c>
      <c r="E24" s="7"/>
      <c r="F24" s="7"/>
      <c r="G24" s="7"/>
      <c r="H24" s="7"/>
      <c r="I24" s="7"/>
      <c r="J24" s="16">
        <v>5000</v>
      </c>
      <c r="K24" s="19" t="s">
        <v>25</v>
      </c>
      <c r="L24" s="401"/>
    </row>
    <row r="25" spans="1:12" ht="27" customHeight="1" x14ac:dyDescent="0.3">
      <c r="A25" s="8"/>
      <c r="B25" s="213"/>
      <c r="C25" s="122">
        <f t="shared" ref="C25:C36" si="4">A25</f>
        <v>0</v>
      </c>
      <c r="D25" s="9"/>
      <c r="E25" s="9"/>
      <c r="F25" s="9"/>
      <c r="G25" s="9"/>
      <c r="H25" s="9"/>
      <c r="I25" s="9"/>
      <c r="J25" s="17">
        <v>5000</v>
      </c>
      <c r="K25" s="18" t="s">
        <v>25</v>
      </c>
      <c r="L25" s="395"/>
    </row>
    <row r="26" spans="1:12" ht="27" customHeight="1" x14ac:dyDescent="0.3">
      <c r="A26" s="10">
        <v>11</v>
      </c>
      <c r="B26" s="217" t="s">
        <v>179</v>
      </c>
      <c r="C26" s="11">
        <f t="shared" si="4"/>
        <v>11</v>
      </c>
      <c r="D26" s="12"/>
      <c r="E26" s="12"/>
      <c r="F26" s="12"/>
      <c r="G26" s="12"/>
      <c r="H26" s="12"/>
      <c r="I26" s="12"/>
      <c r="J26" s="16">
        <v>6000</v>
      </c>
      <c r="K26" s="19" t="s">
        <v>25</v>
      </c>
      <c r="L26" s="394"/>
    </row>
    <row r="27" spans="1:12" ht="27" customHeight="1" x14ac:dyDescent="0.3">
      <c r="A27" s="8"/>
      <c r="B27" s="213"/>
      <c r="C27" s="122">
        <f t="shared" si="4"/>
        <v>0</v>
      </c>
      <c r="D27" s="9"/>
      <c r="E27" s="9"/>
      <c r="F27" s="9"/>
      <c r="G27" s="9"/>
      <c r="H27" s="9"/>
      <c r="I27" s="9"/>
      <c r="J27" s="17">
        <v>5000</v>
      </c>
      <c r="K27" s="18" t="s">
        <v>25</v>
      </c>
      <c r="L27" s="395"/>
    </row>
    <row r="28" spans="1:12" ht="27" customHeight="1" x14ac:dyDescent="0.3">
      <c r="A28" s="10">
        <v>12</v>
      </c>
      <c r="B28" s="217" t="s">
        <v>180</v>
      </c>
      <c r="C28" s="11">
        <f t="shared" si="4"/>
        <v>12</v>
      </c>
      <c r="D28" s="12"/>
      <c r="E28" s="12"/>
      <c r="F28" s="12"/>
      <c r="G28" s="12"/>
      <c r="H28" s="12"/>
      <c r="I28" s="12"/>
      <c r="J28" s="16">
        <v>7000</v>
      </c>
      <c r="K28" s="19" t="s">
        <v>25</v>
      </c>
      <c r="L28" s="394"/>
    </row>
    <row r="29" spans="1:12" ht="27" customHeight="1" x14ac:dyDescent="0.3">
      <c r="A29" s="8"/>
      <c r="B29" s="468" t="s">
        <v>160</v>
      </c>
      <c r="C29" s="122">
        <f t="shared" si="4"/>
        <v>0</v>
      </c>
      <c r="D29" s="9"/>
      <c r="E29" s="9"/>
      <c r="F29" s="9"/>
      <c r="G29" s="9"/>
      <c r="H29" s="9"/>
      <c r="I29" s="9"/>
      <c r="J29" s="17">
        <v>5000</v>
      </c>
      <c r="K29" s="18" t="s">
        <v>25</v>
      </c>
      <c r="L29" s="395"/>
    </row>
    <row r="30" spans="1:12" ht="27" customHeight="1" x14ac:dyDescent="0.3">
      <c r="A30" s="10">
        <v>13</v>
      </c>
      <c r="B30" s="217" t="s">
        <v>181</v>
      </c>
      <c r="C30" s="11">
        <f t="shared" si="4"/>
        <v>13</v>
      </c>
      <c r="D30" s="12"/>
      <c r="E30" s="12"/>
      <c r="F30" s="12"/>
      <c r="G30" s="12"/>
      <c r="H30" s="12"/>
      <c r="I30" s="12"/>
      <c r="J30" s="16">
        <v>7000</v>
      </c>
      <c r="K30" s="19" t="s">
        <v>25</v>
      </c>
      <c r="L30" s="394"/>
    </row>
    <row r="31" spans="1:12" ht="27" customHeight="1" x14ac:dyDescent="0.3">
      <c r="A31" s="8"/>
      <c r="B31" s="468" t="s">
        <v>162</v>
      </c>
      <c r="C31" s="122">
        <f t="shared" si="4"/>
        <v>0</v>
      </c>
      <c r="D31" s="9"/>
      <c r="E31" s="9"/>
      <c r="F31" s="9"/>
      <c r="G31" s="9"/>
      <c r="H31" s="9"/>
      <c r="I31" s="9"/>
      <c r="J31" s="17">
        <v>5000</v>
      </c>
      <c r="K31" s="18" t="s">
        <v>25</v>
      </c>
      <c r="L31" s="395"/>
    </row>
    <row r="32" spans="1:12" ht="27" customHeight="1" x14ac:dyDescent="0.3">
      <c r="A32" s="10">
        <v>14</v>
      </c>
      <c r="B32" s="217" t="s">
        <v>182</v>
      </c>
      <c r="C32" s="11">
        <f t="shared" si="4"/>
        <v>14</v>
      </c>
      <c r="D32" s="12"/>
      <c r="E32" s="12"/>
      <c r="F32" s="12"/>
      <c r="G32" s="12"/>
      <c r="H32" s="12"/>
      <c r="I32" s="12"/>
      <c r="J32" s="16">
        <v>8000</v>
      </c>
      <c r="K32" s="19" t="s">
        <v>25</v>
      </c>
      <c r="L32" s="394"/>
    </row>
    <row r="33" spans="1:12" ht="27" customHeight="1" x14ac:dyDescent="0.3">
      <c r="A33" s="8"/>
      <c r="B33" s="468" t="s">
        <v>164</v>
      </c>
      <c r="C33" s="122">
        <f t="shared" si="4"/>
        <v>0</v>
      </c>
      <c r="D33" s="9"/>
      <c r="E33" s="9"/>
      <c r="F33" s="9"/>
      <c r="G33" s="9"/>
      <c r="H33" s="9"/>
      <c r="I33" s="9"/>
      <c r="J33" s="17">
        <v>5000</v>
      </c>
      <c r="K33" s="18" t="s">
        <v>25</v>
      </c>
      <c r="L33" s="395"/>
    </row>
    <row r="34" spans="1:12" ht="27" customHeight="1" x14ac:dyDescent="0.3">
      <c r="A34" s="229">
        <v>16</v>
      </c>
      <c r="B34" s="217" t="s">
        <v>183</v>
      </c>
      <c r="C34" s="11">
        <f t="shared" si="4"/>
        <v>16</v>
      </c>
      <c r="D34" s="12"/>
      <c r="E34" s="12"/>
      <c r="F34" s="12"/>
      <c r="G34" s="12"/>
      <c r="H34" s="12"/>
      <c r="I34" s="12"/>
      <c r="J34" s="230">
        <v>10000</v>
      </c>
      <c r="K34" s="231" t="s">
        <v>25</v>
      </c>
      <c r="L34" s="232"/>
    </row>
    <row r="35" spans="1:12" ht="27" customHeight="1" x14ac:dyDescent="0.3">
      <c r="A35" s="229">
        <v>17</v>
      </c>
      <c r="B35" s="217" t="s">
        <v>184</v>
      </c>
      <c r="C35" s="11">
        <f t="shared" si="4"/>
        <v>17</v>
      </c>
      <c r="D35" s="12"/>
      <c r="E35" s="12"/>
      <c r="F35" s="12"/>
      <c r="G35" s="12"/>
      <c r="H35" s="12"/>
      <c r="I35" s="12"/>
      <c r="J35" s="230">
        <v>10000</v>
      </c>
      <c r="K35" s="231" t="s">
        <v>25</v>
      </c>
      <c r="L35" s="232"/>
    </row>
    <row r="36" spans="1:12" ht="27" customHeight="1" x14ac:dyDescent="0.3">
      <c r="A36" s="446">
        <v>18</v>
      </c>
      <c r="B36" s="447" t="s">
        <v>185</v>
      </c>
      <c r="C36" s="448">
        <f t="shared" si="4"/>
        <v>18</v>
      </c>
      <c r="D36" s="449"/>
      <c r="E36" s="449"/>
      <c r="F36" s="449"/>
      <c r="G36" s="449"/>
      <c r="H36" s="449"/>
      <c r="I36" s="449"/>
      <c r="J36" s="230">
        <v>10000</v>
      </c>
      <c r="K36" s="231" t="s">
        <v>25</v>
      </c>
      <c r="L36" s="232"/>
    </row>
    <row r="37" spans="1:12" ht="27" customHeight="1" x14ac:dyDescent="0.3">
      <c r="A37" s="10">
        <v>19</v>
      </c>
      <c r="B37" s="442" t="s">
        <v>93</v>
      </c>
      <c r="C37" s="443">
        <f>A37</f>
        <v>19</v>
      </c>
      <c r="D37" s="444"/>
      <c r="E37" s="445"/>
      <c r="F37" s="445"/>
      <c r="G37" s="445"/>
      <c r="H37" s="445"/>
      <c r="I37" s="445"/>
      <c r="J37" s="456">
        <v>8000</v>
      </c>
      <c r="K37" s="457" t="s">
        <v>26</v>
      </c>
      <c r="L37" s="394"/>
    </row>
    <row r="38" spans="1:12" ht="27" customHeight="1" x14ac:dyDescent="0.3">
      <c r="A38" s="8"/>
      <c r="B38" s="468" t="s">
        <v>94</v>
      </c>
      <c r="C38" s="122">
        <f t="shared" ref="C38" si="5">A38</f>
        <v>0</v>
      </c>
      <c r="D38" s="9"/>
      <c r="E38" s="9"/>
      <c r="F38" s="9"/>
      <c r="G38" s="9"/>
      <c r="H38" s="9"/>
      <c r="I38" s="9"/>
      <c r="J38" s="17"/>
      <c r="K38" s="18"/>
      <c r="L38" s="395"/>
    </row>
    <row r="39" spans="1:12" ht="5.25" customHeight="1" x14ac:dyDescent="0.3">
      <c r="A39" s="459"/>
      <c r="B39" s="460"/>
      <c r="C39" s="448"/>
      <c r="D39" s="461"/>
      <c r="E39" s="461"/>
      <c r="F39" s="461"/>
      <c r="G39" s="461"/>
      <c r="H39" s="461"/>
      <c r="I39" s="461"/>
      <c r="J39" s="462"/>
      <c r="K39" s="463"/>
      <c r="L39" s="464"/>
    </row>
    <row r="40" spans="1:12" ht="27" customHeight="1" x14ac:dyDescent="0.3">
      <c r="A40" s="10">
        <v>15</v>
      </c>
      <c r="B40" s="442" t="s">
        <v>169</v>
      </c>
      <c r="C40" s="443">
        <f>A40</f>
        <v>15</v>
      </c>
      <c r="D40" s="458" t="s">
        <v>171</v>
      </c>
      <c r="E40" s="466" t="s">
        <v>173</v>
      </c>
      <c r="F40" s="458" t="s">
        <v>171</v>
      </c>
      <c r="G40" s="466" t="s">
        <v>173</v>
      </c>
      <c r="H40" s="458" t="s">
        <v>171</v>
      </c>
      <c r="I40" s="466" t="s">
        <v>173</v>
      </c>
      <c r="J40" s="454">
        <v>10000</v>
      </c>
      <c r="K40" s="455" t="s">
        <v>26</v>
      </c>
      <c r="L40" s="394"/>
    </row>
    <row r="41" spans="1:12" ht="27" customHeight="1" thickBot="1" x14ac:dyDescent="0.35">
      <c r="A41" s="8"/>
      <c r="B41" s="213"/>
      <c r="C41" s="122">
        <f t="shared" ref="C41" si="6">A41</f>
        <v>0</v>
      </c>
      <c r="D41" s="465" t="s">
        <v>172</v>
      </c>
      <c r="E41" s="467" t="s">
        <v>174</v>
      </c>
      <c r="F41" s="465" t="s">
        <v>172</v>
      </c>
      <c r="G41" s="467" t="s">
        <v>174</v>
      </c>
      <c r="H41" s="465" t="s">
        <v>172</v>
      </c>
      <c r="I41" s="467" t="s">
        <v>174</v>
      </c>
      <c r="J41" s="453" t="s">
        <v>170</v>
      </c>
      <c r="K41" s="452"/>
      <c r="L41" s="395"/>
    </row>
    <row r="42" spans="1:12" ht="33.75" customHeight="1" thickBot="1" x14ac:dyDescent="0.35">
      <c r="A42" s="450" t="s">
        <v>167</v>
      </c>
      <c r="B42" s="450"/>
      <c r="C42" s="450"/>
      <c r="D42" s="450"/>
      <c r="E42" s="450"/>
      <c r="F42" s="450"/>
      <c r="G42" s="450"/>
      <c r="H42" s="451"/>
      <c r="I42" s="15" t="s">
        <v>175</v>
      </c>
      <c r="J42" s="396"/>
      <c r="K42" s="396"/>
      <c r="L42" s="397"/>
    </row>
  </sheetData>
  <mergeCells count="21">
    <mergeCell ref="L30:L31"/>
    <mergeCell ref="L32:L33"/>
    <mergeCell ref="L37:L38"/>
    <mergeCell ref="A42:H42"/>
    <mergeCell ref="J42:L42"/>
    <mergeCell ref="L40:L41"/>
    <mergeCell ref="A21:H21"/>
    <mergeCell ref="A23:B23"/>
    <mergeCell ref="L24:L25"/>
    <mergeCell ref="L26:L27"/>
    <mergeCell ref="L28:L29"/>
    <mergeCell ref="L12:L13"/>
    <mergeCell ref="A19:H19"/>
    <mergeCell ref="J19:L19"/>
    <mergeCell ref="A1:H1"/>
    <mergeCell ref="A3:B3"/>
    <mergeCell ref="L4:L5"/>
    <mergeCell ref="L8:L9"/>
    <mergeCell ref="L10:L11"/>
    <mergeCell ref="L6:L7"/>
    <mergeCell ref="L17:L18"/>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topLeftCell="A3" zoomScaleNormal="100" zoomScaleSheetLayoutView="100" workbookViewId="0">
      <selection activeCell="E43" sqref="E43"/>
    </sheetView>
  </sheetViews>
  <sheetFormatPr defaultRowHeight="24" customHeight="1" x14ac:dyDescent="0.3"/>
  <cols>
    <col min="1" max="1" width="10.875" style="2" customWidth="1"/>
    <col min="2" max="2" width="23.875" style="2" bestFit="1" customWidth="1"/>
    <col min="3" max="4" width="13.25" style="2" customWidth="1"/>
    <col min="5" max="5" width="26.5" style="2" customWidth="1"/>
    <col min="6" max="16384" width="9" style="2"/>
  </cols>
  <sheetData>
    <row r="1" spans="1:12" ht="22.5" customHeight="1" thickBot="1" x14ac:dyDescent="0.35">
      <c r="A1" s="402" t="str">
        <f>'基本情報（メール申込用）'!B1</f>
        <v>ナス・ウインターホースショー2021</v>
      </c>
      <c r="B1" s="403"/>
      <c r="C1" s="404"/>
      <c r="E1" s="225" t="s">
        <v>61</v>
      </c>
    </row>
    <row r="2" spans="1:12" ht="22.5" customHeight="1" x14ac:dyDescent="0.3">
      <c r="A2" s="411" t="s">
        <v>116</v>
      </c>
      <c r="B2" s="411"/>
      <c r="C2" s="411"/>
      <c r="D2" s="411"/>
      <c r="E2" s="411"/>
    </row>
    <row r="3" spans="1:12" ht="7.5" customHeight="1" x14ac:dyDescent="0.3"/>
    <row r="4" spans="1:12" ht="24" customHeight="1" x14ac:dyDescent="0.3">
      <c r="A4" s="304" t="s">
        <v>54</v>
      </c>
      <c r="B4" s="99" t="s">
        <v>6</v>
      </c>
      <c r="C4" s="405"/>
      <c r="D4" s="406"/>
      <c r="E4" s="407"/>
    </row>
    <row r="5" spans="1:12" ht="24" customHeight="1" x14ac:dyDescent="0.3">
      <c r="A5" s="305"/>
      <c r="B5" s="99" t="s">
        <v>38</v>
      </c>
      <c r="C5" s="405"/>
      <c r="D5" s="406"/>
      <c r="E5" s="407"/>
    </row>
    <row r="6" spans="1:12" ht="24" customHeight="1" x14ac:dyDescent="0.3">
      <c r="A6" s="305"/>
      <c r="B6" s="99" t="s">
        <v>18</v>
      </c>
      <c r="C6" s="405"/>
      <c r="D6" s="406"/>
      <c r="E6" s="407"/>
    </row>
    <row r="7" spans="1:12" ht="24" customHeight="1" x14ac:dyDescent="0.3">
      <c r="A7" s="305"/>
      <c r="B7" s="99" t="s">
        <v>19</v>
      </c>
      <c r="C7" s="405"/>
      <c r="D7" s="406"/>
      <c r="E7" s="407"/>
    </row>
    <row r="8" spans="1:12" ht="24" customHeight="1" x14ac:dyDescent="0.3">
      <c r="A8" s="305"/>
      <c r="B8" s="99" t="s">
        <v>115</v>
      </c>
      <c r="C8" s="405"/>
      <c r="D8" s="406"/>
      <c r="E8" s="407"/>
    </row>
    <row r="9" spans="1:12" ht="24" customHeight="1" x14ac:dyDescent="0.3">
      <c r="A9" s="305"/>
      <c r="B9" s="99" t="s">
        <v>40</v>
      </c>
      <c r="C9" s="408" t="s">
        <v>99</v>
      </c>
      <c r="D9" s="409"/>
      <c r="E9" s="410"/>
    </row>
    <row r="10" spans="1:12" ht="24" customHeight="1" x14ac:dyDescent="0.3">
      <c r="A10" s="306"/>
      <c r="B10" s="224" t="s">
        <v>117</v>
      </c>
      <c r="C10" s="405"/>
      <c r="D10" s="406"/>
      <c r="E10" s="407"/>
      <c r="L10" s="98"/>
    </row>
    <row r="11" spans="1:12" ht="21" customHeight="1" x14ac:dyDescent="0.3">
      <c r="B11" s="107"/>
      <c r="C11" s="106"/>
      <c r="D11" s="106"/>
      <c r="E11" s="106"/>
      <c r="L11" s="98"/>
    </row>
    <row r="12" spans="1:12" ht="24" customHeight="1" x14ac:dyDescent="0.3">
      <c r="A12" s="304" t="s">
        <v>55</v>
      </c>
      <c r="B12" s="424" t="s">
        <v>111</v>
      </c>
      <c r="C12" s="424"/>
      <c r="D12" s="424"/>
      <c r="E12" s="425"/>
      <c r="L12" s="98"/>
    </row>
    <row r="13" spans="1:12" ht="41.25" customHeight="1" x14ac:dyDescent="0.3">
      <c r="A13" s="305"/>
      <c r="B13" s="412" t="s">
        <v>114</v>
      </c>
      <c r="C13" s="412"/>
      <c r="D13" s="412"/>
      <c r="E13" s="413"/>
      <c r="L13" s="98"/>
    </row>
    <row r="14" spans="1:12" ht="24" customHeight="1" x14ac:dyDescent="0.3">
      <c r="A14" s="305"/>
      <c r="B14" s="424" t="s">
        <v>112</v>
      </c>
      <c r="C14" s="424"/>
      <c r="D14" s="424"/>
      <c r="E14" s="425"/>
      <c r="L14" s="98"/>
    </row>
    <row r="15" spans="1:12" ht="72" customHeight="1" x14ac:dyDescent="0.3">
      <c r="A15" s="305"/>
      <c r="B15" s="412" t="s">
        <v>53</v>
      </c>
      <c r="C15" s="412"/>
      <c r="D15" s="412"/>
      <c r="E15" s="413"/>
      <c r="L15" s="98"/>
    </row>
    <row r="16" spans="1:12" ht="30" customHeight="1" x14ac:dyDescent="0.3">
      <c r="A16" s="306"/>
      <c r="B16" s="422" t="s">
        <v>110</v>
      </c>
      <c r="C16" s="422"/>
      <c r="D16" s="422"/>
      <c r="E16" s="423"/>
      <c r="L16" s="98"/>
    </row>
    <row r="17" spans="1:13" ht="21" customHeight="1" x14ac:dyDescent="0.3">
      <c r="B17" s="100"/>
      <c r="C17" s="218" t="b">
        <v>0</v>
      </c>
      <c r="D17" s="218" t="b">
        <v>0</v>
      </c>
      <c r="E17" s="100"/>
    </row>
    <row r="18" spans="1:13" ht="24" customHeight="1" x14ac:dyDescent="0.3">
      <c r="A18" s="304" t="s">
        <v>56</v>
      </c>
      <c r="B18" s="101" t="s">
        <v>176</v>
      </c>
      <c r="C18" s="414" t="s">
        <v>113</v>
      </c>
      <c r="D18" s="415"/>
      <c r="E18" s="104" t="s">
        <v>103</v>
      </c>
    </row>
    <row r="19" spans="1:13" ht="24" customHeight="1" x14ac:dyDescent="0.3">
      <c r="A19" s="305"/>
      <c r="B19" s="101" t="s">
        <v>177</v>
      </c>
      <c r="C19" s="414" t="s">
        <v>113</v>
      </c>
      <c r="D19" s="415"/>
      <c r="E19" s="104" t="s">
        <v>103</v>
      </c>
    </row>
    <row r="20" spans="1:13" ht="24" customHeight="1" x14ac:dyDescent="0.3">
      <c r="A20" s="305"/>
      <c r="B20" s="101" t="s">
        <v>15</v>
      </c>
      <c r="C20" s="226">
        <f>'基本情報（メール申込用）'!C4</f>
        <v>11000</v>
      </c>
      <c r="D20" s="108" t="s">
        <v>100</v>
      </c>
      <c r="E20" s="104" t="s">
        <v>102</v>
      </c>
    </row>
    <row r="21" spans="1:13" ht="24" customHeight="1" x14ac:dyDescent="0.3">
      <c r="A21" s="305"/>
      <c r="B21" s="101" t="s">
        <v>15</v>
      </c>
      <c r="C21" s="226">
        <f>'基本情報（メール申込用）'!D4</f>
        <v>5500</v>
      </c>
      <c r="D21" s="108" t="s">
        <v>100</v>
      </c>
      <c r="E21" s="104" t="s">
        <v>102</v>
      </c>
    </row>
    <row r="22" spans="1:13" ht="24" hidden="1" customHeight="1" x14ac:dyDescent="0.3">
      <c r="A22" s="305"/>
      <c r="B22" s="101" t="s">
        <v>15</v>
      </c>
      <c r="C22" s="226">
        <f>'基本情報（メール申込用）'!E4</f>
        <v>0</v>
      </c>
      <c r="D22" s="108">
        <f>COUNTIFS('参加馬登録表 (メール申込用)'!$N$6:$N$55,"公認競技出場予定あり",'参加馬登録表 (メール申込用)'!$O$6:$O$55,"不参加",'参加馬登録表 (メール申込用)'!$P$6:$P$55,"不参加")</f>
        <v>0</v>
      </c>
      <c r="E22" s="104" t="s">
        <v>102</v>
      </c>
    </row>
    <row r="23" spans="1:13" ht="24" hidden="1" customHeight="1" x14ac:dyDescent="0.3">
      <c r="A23" s="305"/>
      <c r="B23" s="101" t="s">
        <v>80</v>
      </c>
      <c r="C23" s="226">
        <v>1000</v>
      </c>
      <c r="D23" s="109" t="s">
        <v>101</v>
      </c>
      <c r="E23" s="104" t="s">
        <v>102</v>
      </c>
    </row>
    <row r="24" spans="1:13" ht="24" customHeight="1" x14ac:dyDescent="0.3">
      <c r="A24" s="305"/>
      <c r="B24" s="101" t="s">
        <v>81</v>
      </c>
      <c r="C24" s="226">
        <v>1000</v>
      </c>
      <c r="D24" s="109" t="s">
        <v>101</v>
      </c>
      <c r="E24" s="104" t="s">
        <v>102</v>
      </c>
    </row>
    <row r="25" spans="1:13" ht="24" customHeight="1" thickBot="1" x14ac:dyDescent="0.35">
      <c r="A25" s="305"/>
      <c r="B25" s="102" t="s">
        <v>82</v>
      </c>
      <c r="C25" s="227">
        <v>1000</v>
      </c>
      <c r="D25" s="110" t="s">
        <v>101</v>
      </c>
      <c r="E25" s="105" t="s">
        <v>102</v>
      </c>
    </row>
    <row r="26" spans="1:13" ht="31.5" customHeight="1" thickTop="1" x14ac:dyDescent="0.3">
      <c r="A26" s="305"/>
      <c r="B26" s="103" t="s">
        <v>41</v>
      </c>
      <c r="C26" s="416" t="s">
        <v>103</v>
      </c>
      <c r="D26" s="417"/>
      <c r="E26" s="418"/>
    </row>
    <row r="27" spans="1:13" ht="24" customHeight="1" x14ac:dyDescent="0.3">
      <c r="A27" s="306"/>
      <c r="B27" s="99" t="s">
        <v>42</v>
      </c>
      <c r="C27" s="408" t="s">
        <v>104</v>
      </c>
      <c r="D27" s="409"/>
      <c r="E27" s="410"/>
    </row>
    <row r="28" spans="1:13" ht="21" customHeight="1" x14ac:dyDescent="0.3">
      <c r="B28" s="100"/>
      <c r="C28" s="100"/>
      <c r="D28" s="100"/>
      <c r="E28" s="100"/>
    </row>
    <row r="29" spans="1:13" ht="24" customHeight="1" x14ac:dyDescent="0.3">
      <c r="A29" s="304" t="s">
        <v>57</v>
      </c>
      <c r="B29" s="113" t="s">
        <v>43</v>
      </c>
      <c r="C29" s="219" t="s">
        <v>105</v>
      </c>
      <c r="D29" s="220" t="s">
        <v>106</v>
      </c>
      <c r="E29" s="222" t="s">
        <v>108</v>
      </c>
    </row>
    <row r="30" spans="1:13" ht="24" customHeight="1" x14ac:dyDescent="0.3">
      <c r="A30" s="305"/>
      <c r="B30" s="113" t="s">
        <v>44</v>
      </c>
      <c r="C30" s="408" t="s">
        <v>107</v>
      </c>
      <c r="D30" s="410"/>
      <c r="E30" s="223" t="s">
        <v>109</v>
      </c>
    </row>
    <row r="31" spans="1:13" ht="16.5" x14ac:dyDescent="0.3">
      <c r="A31" s="305"/>
      <c r="B31" s="318" t="s">
        <v>51</v>
      </c>
      <c r="C31" s="319"/>
      <c r="D31" s="319"/>
      <c r="E31" s="320"/>
    </row>
    <row r="32" spans="1:13" ht="57" customHeight="1" x14ac:dyDescent="0.3">
      <c r="A32" s="306"/>
      <c r="B32" s="330"/>
      <c r="C32" s="331"/>
      <c r="D32" s="331"/>
      <c r="E32" s="332"/>
      <c r="M32" s="221"/>
    </row>
    <row r="33" spans="1:5" ht="21" customHeight="1" x14ac:dyDescent="0.3"/>
    <row r="34" spans="1:5" ht="24.75" customHeight="1" x14ac:dyDescent="0.3">
      <c r="A34" s="419" t="s">
        <v>118</v>
      </c>
      <c r="B34" s="420"/>
      <c r="C34" s="420"/>
      <c r="D34" s="420"/>
      <c r="E34" s="421"/>
    </row>
  </sheetData>
  <sheetProtection selectLockedCells="1"/>
  <mergeCells count="26">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 ref="A1:C1"/>
    <mergeCell ref="A4:A10"/>
    <mergeCell ref="C4:E4"/>
    <mergeCell ref="C5:E5"/>
    <mergeCell ref="C6:E6"/>
    <mergeCell ref="C7:E7"/>
    <mergeCell ref="C8:E8"/>
    <mergeCell ref="C9:E9"/>
    <mergeCell ref="C10:E10"/>
    <mergeCell ref="A2:E2"/>
  </mergeCells>
  <phoneticPr fontId="2"/>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基本情報（メール申込用）</vt:lpstr>
      <vt:lpstr>参加人馬登録表（印刷用）(1)</vt:lpstr>
      <vt:lpstr>参加選手登録表 (メール申込用)</vt:lpstr>
      <vt:lpstr>参加馬登録表 (メール申込用)</vt:lpstr>
      <vt:lpstr>エントリー表（メール申込用）</vt:lpstr>
      <vt:lpstr>団体情報・合計（メール申込用）</vt:lpstr>
      <vt:lpstr>参加人馬登録表（印刷用）</vt:lpstr>
      <vt:lpstr>エントリー用紙（印刷用）</vt:lpstr>
      <vt:lpstr>団体情報・合計（印刷用）</vt:lpstr>
      <vt:lpstr>'エントリー表（メール申込用）'!Print_Area</vt:lpstr>
      <vt:lpstr>'参加人馬登録表（印刷用）'!Print_Area</vt:lpstr>
      <vt:lpstr>'参加人馬登録表（印刷用）(1)'!Print_Area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2021-11-06T05:08:50Z</cp:lastPrinted>
  <dcterms:created xsi:type="dcterms:W3CDTF">2002-04-15T08:28:27Z</dcterms:created>
  <dcterms:modified xsi:type="dcterms:W3CDTF">2021-11-06T05:46:19Z</dcterms:modified>
</cp:coreProperties>
</file>