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那須トレーニングファーム\Documents\大会関連\ﾎｰｽｼｮｰ\ホープフルHS\"/>
    </mc:Choice>
  </mc:AlternateContent>
  <xr:revisionPtr revIDLastSave="0" documentId="13_ncr:1_{25B930E2-C353-4CFF-A6FB-06C361253FF3}" xr6:coauthVersionLast="46" xr6:coauthVersionMax="46" xr10:uidLastSave="{00000000-0000-0000-0000-000000000000}"/>
  <workbookProtection workbookAlgorithmName="SHA-512" workbookHashValue="SwQige4U69pifXfBtEece+TcJD7/+4udbwghVuyberUD55sbjVoYaFq9D789oq8YzhtXtHK11m/lGjvEKYbtcg==" workbookSaltValue="wLHKVi8K36JLb2yw2wnIgg==" workbookSpinCount="100000" lockStructure="1"/>
  <bookViews>
    <workbookView xWindow="-120" yWindow="-120" windowWidth="29040" windowHeight="15840" tabRatio="839" firstSheet="1" activeTab="1"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3)" sheetId="27" state="hidden" r:id="rId6"/>
    <sheet name="参加人馬登録表（印刷用） (2)" sheetId="26" state="hidden" r:id="rId7"/>
    <sheet name="エントリー用紙（印刷用） (2)" sheetId="28" state="hidden" r:id="rId8"/>
    <sheet name="団体情報・合計（印刷用）" sheetId="23" state="hidden" r:id="rId9"/>
    <sheet name="旧 参加人馬登録表（印刷用）" sheetId="11" state="hidden" r:id="rId10"/>
  </sheets>
  <definedNames>
    <definedName name="_Fill" localSheetId="7" hidden="1">#REF!</definedName>
    <definedName name="_Fill" hidden="1">#REF!</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Sort" hidden="1">#REF!</definedName>
    <definedName name="_xlnm.Print_Area" localSheetId="3">'エントリー表（メール申込用）'!$A$3:$I$154</definedName>
    <definedName name="_xlnm.Print_Area" localSheetId="7">'エントリー用紙（印刷用） (2)'!$A$1:$L$31</definedName>
    <definedName name="_xlnm.Print_Area" localSheetId="9">'旧 参加人馬登録表（印刷用）'!$A$1:$M$31</definedName>
    <definedName name="_xlnm.Print_Area" localSheetId="6">'参加人馬登録表（印刷用） (2)'!$A$1:$N$35</definedName>
    <definedName name="_xlnm.Print_Area" localSheetId="5">'参加人馬登録表（印刷用） (3)'!$A$1:$N$27</definedName>
    <definedName name="_xlnm.Print_Area" localSheetId="1">'参加選手登録表 (メール申込用)'!$A$3:$G$54</definedName>
    <definedName name="_xlnm.Print_Area" localSheetId="2">'参加馬登録表 (メール申込用)'!$A$3:$M$55</definedName>
    <definedName name="_xlnm.Print_Area" localSheetId="4">'団体情報・合計（メール申込用）'!$A$1:$E$31</definedName>
  </definedNames>
  <calcPr calcId="191029"/>
</workbook>
</file>

<file path=xl/calcChain.xml><?xml version="1.0" encoding="utf-8"?>
<calcChain xmlns="http://schemas.openxmlformats.org/spreadsheetml/2006/main">
  <c r="C17" i="28" l="1"/>
  <c r="C19" i="28"/>
  <c r="C18" i="28"/>
  <c r="C27" i="28"/>
  <c r="C26" i="28"/>
  <c r="C25" i="28"/>
  <c r="C24" i="28"/>
  <c r="C23" i="28"/>
  <c r="C22" i="28"/>
  <c r="C21" i="28"/>
  <c r="C20" i="28"/>
  <c r="C6" i="28" l="1"/>
  <c r="C5" i="28"/>
  <c r="J55" i="28"/>
  <c r="C54" i="28"/>
  <c r="C53" i="28"/>
  <c r="C52" i="28"/>
  <c r="C51" i="28"/>
  <c r="C50" i="28"/>
  <c r="C49" i="28"/>
  <c r="C48" i="28"/>
  <c r="C47" i="28"/>
  <c r="C46" i="28"/>
  <c r="C45" i="28"/>
  <c r="C44" i="28"/>
  <c r="C43" i="28"/>
  <c r="C42" i="28"/>
  <c r="C41" i="28"/>
  <c r="C40" i="28"/>
  <c r="C39" i="28"/>
  <c r="C38" i="28"/>
  <c r="C37" i="28"/>
  <c r="C36" i="28"/>
  <c r="C35" i="28"/>
  <c r="J31" i="28"/>
  <c r="C30" i="28"/>
  <c r="C29" i="28"/>
  <c r="C28" i="28"/>
  <c r="C16" i="28"/>
  <c r="C15" i="28"/>
  <c r="C14" i="28"/>
  <c r="C13" i="28"/>
  <c r="C12" i="28"/>
  <c r="C11" i="28"/>
  <c r="C10" i="28"/>
  <c r="C9" i="28"/>
  <c r="C8" i="28"/>
  <c r="C7" i="28"/>
  <c r="C4" i="28"/>
  <c r="G14" i="20"/>
  <c r="G13" i="20"/>
  <c r="G12" i="20"/>
  <c r="G10" i="20"/>
  <c r="G9" i="20"/>
  <c r="G8" i="20"/>
  <c r="G7" i="20"/>
  <c r="G6" i="20"/>
  <c r="G5" i="20"/>
  <c r="N11" i="15" l="1"/>
  <c r="N10" i="15"/>
  <c r="N9" i="15"/>
  <c r="N8" i="15"/>
  <c r="N7" i="15"/>
  <c r="N6" i="15"/>
  <c r="A7" i="27"/>
  <c r="B7" i="27"/>
  <c r="D7" i="27"/>
  <c r="E7" i="27"/>
  <c r="F7" i="27"/>
  <c r="G7" i="27"/>
  <c r="H7" i="27"/>
  <c r="I7" i="27"/>
  <c r="J7" i="27"/>
  <c r="A8" i="27"/>
  <c r="B8" i="27"/>
  <c r="D8" i="27"/>
  <c r="E8" i="27"/>
  <c r="F8" i="27"/>
  <c r="G8" i="27"/>
  <c r="H8" i="27"/>
  <c r="I8" i="27"/>
  <c r="J8" i="27"/>
  <c r="A9" i="27"/>
  <c r="B9" i="27"/>
  <c r="D9" i="27"/>
  <c r="E9" i="27"/>
  <c r="F9" i="27"/>
  <c r="G9" i="27"/>
  <c r="H9" i="27"/>
  <c r="J9" i="27"/>
  <c r="A10" i="27"/>
  <c r="B10" i="27"/>
  <c r="D10" i="27"/>
  <c r="E10" i="27"/>
  <c r="F10" i="27"/>
  <c r="G10" i="27"/>
  <c r="H10" i="27"/>
  <c r="I10" i="27"/>
  <c r="J10" i="27"/>
  <c r="A11" i="27"/>
  <c r="B11" i="27"/>
  <c r="D11" i="27"/>
  <c r="E11" i="27"/>
  <c r="F11" i="27"/>
  <c r="G11" i="27"/>
  <c r="H11" i="27"/>
  <c r="I11" i="27"/>
  <c r="J11" i="27"/>
  <c r="A12" i="27"/>
  <c r="B12" i="27"/>
  <c r="D12" i="27"/>
  <c r="E12" i="27"/>
  <c r="F12" i="27"/>
  <c r="G12" i="27"/>
  <c r="H12" i="27"/>
  <c r="I12" i="27"/>
  <c r="J12" i="27"/>
  <c r="A13" i="27"/>
  <c r="B13" i="27"/>
  <c r="D13" i="27"/>
  <c r="E13" i="27"/>
  <c r="F13" i="27"/>
  <c r="G13" i="27"/>
  <c r="H13" i="27"/>
  <c r="I13" i="27"/>
  <c r="J13" i="27"/>
  <c r="J6" i="27"/>
  <c r="I6" i="27"/>
  <c r="H6" i="27"/>
  <c r="G6" i="27"/>
  <c r="F6" i="27"/>
  <c r="E6" i="27"/>
  <c r="D6" i="27"/>
  <c r="B6" i="27"/>
  <c r="A6" i="27"/>
  <c r="E24" i="27"/>
  <c r="E22" i="27"/>
  <c r="D24" i="27"/>
  <c r="D22" i="27"/>
  <c r="C24" i="27"/>
  <c r="C22" i="27"/>
  <c r="B25" i="27"/>
  <c r="B24" i="27"/>
  <c r="B23" i="27"/>
  <c r="B22" i="27"/>
  <c r="A24" i="27"/>
  <c r="A22" i="27"/>
  <c r="E20" i="27"/>
  <c r="D20" i="27"/>
  <c r="C20" i="27"/>
  <c r="B21" i="27"/>
  <c r="B20" i="27"/>
  <c r="A20" i="27"/>
  <c r="E18" i="27"/>
  <c r="D18" i="27"/>
  <c r="C18" i="27"/>
  <c r="B18" i="27"/>
  <c r="B19" i="27"/>
  <c r="A18" i="27"/>
  <c r="I1" i="27"/>
  <c r="A1" i="27"/>
  <c r="A1" i="26"/>
  <c r="C22" i="23" l="1"/>
  <c r="C21" i="23"/>
  <c r="C20" i="23"/>
  <c r="A1" i="23"/>
  <c r="C19" i="21"/>
  <c r="C18" i="21"/>
  <c r="C17" i="21"/>
  <c r="P6" i="15" l="1"/>
  <c r="O6"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O7" i="15"/>
  <c r="P7" i="15"/>
  <c r="O8" i="15"/>
  <c r="P8" i="15"/>
  <c r="O9" i="15"/>
  <c r="P9" i="15"/>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O25" i="15"/>
  <c r="P25" i="15"/>
  <c r="O26" i="15"/>
  <c r="P26" i="15"/>
  <c r="O27" i="15"/>
  <c r="P27" i="15"/>
  <c r="O28" i="15"/>
  <c r="P28" i="15"/>
  <c r="O29" i="15"/>
  <c r="P29" i="15"/>
  <c r="O30" i="15"/>
  <c r="P30" i="15"/>
  <c r="O31" i="15"/>
  <c r="P31" i="15"/>
  <c r="O32" i="15"/>
  <c r="P32" i="15"/>
  <c r="O33" i="15"/>
  <c r="P33" i="15"/>
  <c r="O34" i="15"/>
  <c r="P34" i="15"/>
  <c r="O35" i="15"/>
  <c r="P35" i="15"/>
  <c r="O36" i="15"/>
  <c r="P36" i="15"/>
  <c r="O37" i="15"/>
  <c r="P37" i="15"/>
  <c r="O38" i="15"/>
  <c r="P38" i="15"/>
  <c r="O39" i="15"/>
  <c r="P39" i="15"/>
  <c r="O40" i="15"/>
  <c r="P40" i="15"/>
  <c r="O41" i="15"/>
  <c r="P41" i="15"/>
  <c r="O42" i="15"/>
  <c r="P42" i="15"/>
  <c r="O43" i="15"/>
  <c r="P43" i="15"/>
  <c r="O44" i="15"/>
  <c r="P44" i="15"/>
  <c r="O45" i="15"/>
  <c r="P45" i="15"/>
  <c r="O46" i="15"/>
  <c r="P46" i="15"/>
  <c r="O47" i="15"/>
  <c r="P47" i="15"/>
  <c r="O48" i="15"/>
  <c r="P48" i="15"/>
  <c r="O49" i="15"/>
  <c r="P49" i="15"/>
  <c r="O50" i="15"/>
  <c r="P50" i="15"/>
  <c r="O51" i="15"/>
  <c r="P51" i="15"/>
  <c r="O52" i="15"/>
  <c r="P52" i="15"/>
  <c r="O53" i="15"/>
  <c r="P53" i="15"/>
  <c r="O54" i="15"/>
  <c r="P54" i="15"/>
  <c r="O55" i="15"/>
  <c r="P55" i="15"/>
  <c r="D18" i="21" l="1"/>
  <c r="E18" i="21" s="1"/>
  <c r="D17" i="21"/>
  <c r="E17" i="21" s="1"/>
  <c r="D22" i="23"/>
  <c r="D19" i="21"/>
  <c r="A1" i="16" l="1"/>
  <c r="A1" i="15"/>
  <c r="A1" i="21"/>
  <c r="B31" i="21" s="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F12" i="20" s="1"/>
  <c r="C8" i="15"/>
  <c r="F6" i="20" s="1"/>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0" i="20"/>
  <c r="F9" i="20"/>
  <c r="F8" i="20"/>
  <c r="F7"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1" i="20"/>
  <c r="D8" i="20"/>
  <c r="D7"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D6" i="20" s="1"/>
  <c r="F7" i="16"/>
  <c r="D12" i="20" s="1"/>
  <c r="F6" i="16"/>
  <c r="D10" i="20" s="1"/>
  <c r="F5" i="16"/>
  <c r="D9" i="20" s="1"/>
  <c r="F5" i="20" l="1"/>
  <c r="F11" i="20"/>
  <c r="G10" i="16"/>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I9" i="27"/>
  <c r="J10" i="15"/>
  <c r="J11" i="15"/>
  <c r="J12" i="15"/>
  <c r="J13" i="15"/>
  <c r="J14"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<sst xmlns="http://schemas.openxmlformats.org/spreadsheetml/2006/main" count="572" uniqueCount="209">
  <si>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</si>
  <si>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</si>
  <si>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</si>
  <si>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</si>
  <si>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</si>
  <si>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</si>
  <si>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</si>
  <si>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</si>
  <si>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</si>
  <si>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</si>
  <si>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</si>
  <si>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</si>
  <si>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</si>
  <si>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</si>
  <si>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</si>
  <si>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</si>
  <si>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</si>
  <si>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B級 / A級</t>
    <rPh sb="1" eb="2">
      <t>キュウ</t>
    </rPh>
    <rPh sb="6" eb="7">
      <t>キュウ</t>
    </rPh>
    <phoneticPr fontId="2"/>
  </si>
  <si>
    <t>JEF登録グレード</t>
    <phoneticPr fontId="2"/>
  </si>
  <si>
    <t xml:space="preserve"> </t>
    <phoneticPr fontId="2"/>
  </si>
  <si>
    <t>担当者名</t>
  </si>
  <si>
    <t>Tel</t>
    <phoneticPr fontId="2"/>
  </si>
  <si>
    <t>Fax</t>
    <phoneticPr fontId="2"/>
  </si>
  <si>
    <t>大会期間中連絡用Tel</t>
    <rPh sb="0" eb="2">
      <t>タイカイ</t>
    </rPh>
    <rPh sb="2" eb="5">
      <t>キカンチュウ</t>
    </rPh>
    <rPh sb="5" eb="8">
      <t>レンラクヨウ</t>
    </rPh>
    <phoneticPr fontId="2"/>
  </si>
  <si>
    <t>（前回）</t>
    <phoneticPr fontId="2"/>
  </si>
  <si>
    <t>（最新）</t>
    <phoneticPr fontId="2"/>
  </si>
  <si>
    <t>（90cm）</t>
    <phoneticPr fontId="2"/>
  </si>
  <si>
    <t>（100cm）</t>
    <phoneticPr fontId="2"/>
  </si>
  <si>
    <t>中D / 中C / 中B / 中A / 大B / 大A</t>
    <phoneticPr fontId="2"/>
  </si>
  <si>
    <t xml:space="preserve">牡 / 牝 / 騙 </t>
    <rPh sb="0" eb="1">
      <t>オス</t>
    </rPh>
    <rPh sb="4" eb="5">
      <t>メス</t>
    </rPh>
    <rPh sb="8" eb="9">
      <t>ダマ</t>
    </rPh>
    <phoneticPr fontId="2"/>
  </si>
  <si>
    <t>馬名（漢字にはフリガナをお願いします）</t>
    <rPh sb="0" eb="2">
      <t>バメイ</t>
    </rPh>
    <rPh sb="3" eb="5">
      <t>カンジ</t>
    </rPh>
    <rPh sb="13" eb="14">
      <t>ネガ</t>
    </rPh>
    <phoneticPr fontId="2"/>
  </si>
  <si>
    <t>上記出場選手は、本大会に参加するにあたり、選手として、大会の趣旨、ルールを遵守し、スポーツマンシップを発揮して競技し、人馬とも万一事故ありたる時も決して意義は申しません。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</si>
  <si>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令和　　　　年　　　　月　　　　日</t>
    <rPh sb="0" eb="2">
      <t>レイワ</t>
    </rPh>
    <rPh sb="6" eb="7">
      <t>ネン</t>
    </rPh>
    <rPh sb="11" eb="12">
      <t>ガツ</t>
    </rPh>
    <rPh sb="16" eb="17">
      <t>ニチ</t>
    </rPh>
    <phoneticPr fontId="2"/>
  </si>
  <si>
    <t>団体または責任者名　</t>
    <rPh sb="0" eb="2">
      <t>ダンタイ</t>
    </rPh>
    <rPh sb="5" eb="8">
      <t>セキニンシャ</t>
    </rPh>
    <rPh sb="8" eb="9">
      <t>メイ</t>
    </rPh>
    <phoneticPr fontId="2"/>
  </si>
  <si>
    <t>※参加馬匹のインフルエンザ予防接種日は近２回分の日付を記入して下さい。日本馬術連盟の定める防疫規程に抵触する馬匹については入厩をお断りする場合がございます。</t>
    <phoneticPr fontId="2"/>
  </si>
  <si>
    <t>インフルエンザ予防接種履歴</t>
    <rPh sb="7" eb="9">
      <t>ヨボウ</t>
    </rPh>
    <rPh sb="9" eb="11">
      <t>セッシュ</t>
    </rPh>
    <rPh sb="11" eb="13">
      <t>リレキ</t>
    </rPh>
    <phoneticPr fontId="2"/>
  </si>
  <si>
    <t>参加人馬登録表</t>
    <phoneticPr fontId="2"/>
  </si>
  <si>
    <t>兼 誓約書</t>
    <phoneticPr fontId="2"/>
  </si>
  <si>
    <t>JEF騎乗者資格</t>
    <phoneticPr fontId="2"/>
  </si>
  <si>
    <t>JEF騎乗者資格</t>
    <rPh sb="3" eb="5">
      <t>キジョウ</t>
    </rPh>
    <rPh sb="5" eb="6">
      <t>シャ</t>
    </rPh>
    <rPh sb="6" eb="8">
      <t>シカク</t>
    </rPh>
    <phoneticPr fontId="2"/>
  </si>
  <si>
    <t>誓約
印またはサイン</t>
    <rPh sb="0" eb="2">
      <t>セイヤク</t>
    </rPh>
    <rPh sb="3" eb="4">
      <t>イン</t>
    </rPh>
    <phoneticPr fontId="2"/>
  </si>
  <si>
    <t xml:space="preserve">           年
       /</t>
    <rPh sb="11" eb="12">
      <t>ネン</t>
    </rPh>
    <phoneticPr fontId="2"/>
  </si>
  <si>
    <t>男 / 女</t>
    <rPh sb="0" eb="1">
      <t>オトコ</t>
    </rPh>
    <rPh sb="4" eb="5">
      <t>オンナ</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</si>
  <si>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</si>
  <si>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</si>
  <si>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</si>
  <si>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</si>
  <si>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</si>
  <si>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</si>
  <si>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</si>
  <si>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</si>
  <si>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</si>
  <si>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</si>
  <si>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</si>
  <si>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</si>
  <si>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</si>
  <si>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</si>
  <si>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</si>
  <si>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</si>
  <si>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</si>
  <si>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</si>
  <si>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</si>
  <si>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</si>
  <si>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</si>
  <si>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</si>
  <si>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</si>
  <si>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</si>
  <si>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</si>
  <si>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</si>
  <si>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</si>
  <si>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</si>
  <si>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</si>
  <si>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</si>
  <si>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</si>
  <si>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</si>
  <si>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</si>
  <si>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</si>
  <si>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</si>
  <si>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</si>
  <si>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</si>
  <si>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</si>
  <si>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</si>
  <si>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</si>
  <si>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</si>
  <si>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</si>
  <si>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</si>
  <si>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</si>
  <si>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</si>
  <si>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</si>
  <si>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</si>
  <si>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ウマノナマエ</t>
  </si>
  <si>
    <t>ウマノナマエ</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</si>
  <si>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</si>
  <si>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</si>
  <si>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</si>
  <si>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</si>
  <si>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</si>
  <si>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</si>
  <si>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</si>
  <si>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</si>
  <si>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</si>
  <si>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</si>
  <si>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</si>
  <si>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</si>
  <si>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馬場馬術競技</t>
  </si>
  <si>
    <t>ビギナーズジャンプ（60cm）</t>
  </si>
  <si>
    <t>Ｃクラスジャンプ（80cm）</t>
  </si>
  <si>
    <t>Ｂクラスジャンプ（90cm）</t>
  </si>
  <si>
    <t>Ａクラスジャンプ（100cm）</t>
  </si>
  <si>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</si>
  <si>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</si>
  <si>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</si>
  <si>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</si>
  <si>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馬場馬術競技</t>
    <rPh sb="0" eb="2">
      <t>ババ</t>
    </rPh>
    <rPh sb="2" eb="4">
      <t>バジュツ</t>
    </rPh>
    <rPh sb="4" eb="6">
      <t>キョウギ</t>
    </rPh>
    <phoneticPr fontId="2"/>
  </si>
  <si>
    <t>（下段に実施課目を記入）</t>
    <rPh sb="1" eb="3">
      <t>ゲダン</t>
    </rPh>
    <rPh sb="4" eb="6">
      <t>ジッシ</t>
    </rPh>
    <rPh sb="6" eb="8">
      <t>カモク</t>
    </rPh>
    <rPh sb="9" eb="11">
      <t>キニュウ</t>
    </rPh>
    <phoneticPr fontId="2"/>
  </si>
  <si>
    <t>ビギナーズジャンプ</t>
    <phoneticPr fontId="2"/>
  </si>
  <si>
    <t>（60cm）</t>
    <phoneticPr fontId="2"/>
  </si>
  <si>
    <t>Ｃクラスジャンプ</t>
    <phoneticPr fontId="2"/>
  </si>
  <si>
    <t>（80cm）</t>
    <phoneticPr fontId="2"/>
  </si>
  <si>
    <t>Bクラスジャンプ</t>
    <phoneticPr fontId="2"/>
  </si>
  <si>
    <t>Aクラスジャンプ</t>
    <phoneticPr fontId="2"/>
  </si>
  <si>
    <t>競技会参加確認</t>
    <rPh sb="0" eb="3">
      <t>キョウギカイ</t>
    </rPh>
    <rPh sb="3" eb="5">
      <t>サンカ</t>
    </rPh>
    <rPh sb="5" eb="7">
      <t>カクニン</t>
    </rPh>
    <phoneticPr fontId="2"/>
  </si>
  <si>
    <t>スプリング</t>
    <phoneticPr fontId="2"/>
  </si>
  <si>
    <t>サマー</t>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</si>
  <si>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</si>
  <si>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</si>
  <si>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</si>
  <si>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那須フレンドシップインドアホースショー</t>
    <rPh sb="0" eb="2">
      <t>ナス</t>
    </rPh>
    <phoneticPr fontId="2"/>
  </si>
  <si>
    <t>ジムカーナ競技</t>
  </si>
  <si>
    <t>クロスバージャンプ</t>
  </si>
  <si>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</si>
  <si>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</si>
  <si>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</si>
  <si>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</si>
  <si>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</si>
  <si>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</si>
  <si>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</si>
  <si>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</si>
  <si>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</si>
  <si>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</si>
  <si>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</si>
  <si>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</si>
  <si>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</si>
  <si>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</si>
  <si>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</si>
  <si>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</si>
  <si>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</si>
  <si>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</si>
  <si>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</si>
  <si>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</si>
  <si>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クロスバージャンプ</t>
    <phoneticPr fontId="2"/>
  </si>
  <si>
    <t>団体名：</t>
    <rPh sb="0" eb="2">
      <t>ダンタイ</t>
    </rPh>
    <rPh sb="2" eb="3">
      <t>メイ</t>
    </rPh>
    <phoneticPr fontId="2"/>
  </si>
  <si>
    <t>★</t>
    <phoneticPr fontId="2"/>
  </si>
  <si>
    <t>ＭＤ－１</t>
  </si>
  <si>
    <t>ＭＣ－１</t>
  </si>
  <si>
    <t>Ｃクラスジャンプ2（80cm）</t>
  </si>
  <si>
    <t>Ｂクラスジャンプ2（90cm）</t>
  </si>
  <si>
    <t>Ａクラスジャンプ2（100cm）</t>
  </si>
  <si>
    <t>ＭＤ－２</t>
  </si>
  <si>
    <t>ＭＣ－２</t>
  </si>
  <si>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</si>
  <si>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MD-2</t>
    <phoneticPr fontId="2"/>
  </si>
  <si>
    <t>MDアマチュア＆ジュニア-2</t>
    <phoneticPr fontId="2"/>
  </si>
  <si>
    <t>MC-2</t>
    <phoneticPr fontId="2"/>
  </si>
  <si>
    <t>MCアマチュア＆ジュニア-2</t>
    <phoneticPr fontId="2"/>
  </si>
  <si>
    <t>MBアマチュア＆ジュニア-2</t>
    <phoneticPr fontId="2"/>
  </si>
  <si>
    <t>MDトレーニング-2</t>
    <phoneticPr fontId="2"/>
  </si>
  <si>
    <t>MCトレーニング-2</t>
    <phoneticPr fontId="2"/>
  </si>
  <si>
    <t>MBトレーニング-2</t>
    <phoneticPr fontId="2"/>
  </si>
  <si>
    <t>Ｃクラスジャンプ-2</t>
    <phoneticPr fontId="2"/>
  </si>
  <si>
    <t>Bクラスジャンプ-2</t>
    <phoneticPr fontId="2"/>
  </si>
  <si>
    <t>Aクラスジャンプ-2</t>
    <phoneticPr fontId="2"/>
  </si>
  <si>
    <t>スプリンググランプリ</t>
    <phoneticPr fontId="2"/>
  </si>
  <si>
    <t>②エントリー料（3/21）</t>
    <rPh sb="6" eb="7">
      <t>リョウ</t>
    </rPh>
    <phoneticPr fontId="2"/>
  </si>
  <si>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</si>
  <si>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</si>
  <si>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</si>
  <si>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</si>
  <si>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</si>
  <si>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</si>
  <si>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</si>
  <si>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</si>
  <si>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</si>
  <si>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</si>
  <si>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</si>
  <si>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</si>
  <si>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</si>
  <si>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t>スプリングスーパーカップ</t>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</si>
  <si>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</si>
  <si>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</si>
  <si>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ナス・ホープフルホースショー</t>
    <phoneticPr fontId="2"/>
  </si>
  <si>
    <t>ホープフルノーマル</t>
  </si>
  <si>
    <t>馬場馬術競技2</t>
  </si>
  <si>
    <t>クロスバージャンプ2</t>
  </si>
  <si>
    <t>ビギナーズジャンプ2（60cm）</t>
  </si>
  <si>
    <t>ホープフルグランプリ</t>
  </si>
  <si>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</si>
  <si>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</si>
  <si>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</si>
  <si>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</si>
  <si>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ナス・ホープフルホースショー2021（5/1）</t>
    <phoneticPr fontId="2"/>
  </si>
  <si>
    <t>MD-1</t>
    <phoneticPr fontId="2"/>
  </si>
  <si>
    <t>MC-1</t>
    <phoneticPr fontId="2"/>
  </si>
  <si>
    <t>ホープフルノーマル</t>
    <phoneticPr fontId="2"/>
  </si>
  <si>
    <t>ナス・ホープフルホースショー2021</t>
    <phoneticPr fontId="2"/>
  </si>
  <si>
    <t>ジムカーナ競技</t>
    <rPh sb="5" eb="7">
      <t>キョウギ</t>
    </rPh>
    <phoneticPr fontId="2"/>
  </si>
  <si>
    <t>MD-2</t>
    <phoneticPr fontId="2"/>
  </si>
  <si>
    <t>ホープフルグランプリ</t>
    <phoneticPr fontId="2"/>
  </si>
  <si>
    <t>①エントリー料</t>
    <rPh sb="6" eb="7">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</si>
</sst>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UD デジタル 教科書体 NP-B"/>
      <family val="1"/>
      <charset val="128"/>
    </font>
    <font>
      <sz val="12"/>
      <name val="UD デジタル 教科書体 NP-B"/>
      <family val="1"/>
      <charset val="128"/>
    </font>
    <font>
      <sz val="11"/>
      <name val="UD デジタル 教科書体 NP-B"/>
      <family val="1"/>
      <charset val="128"/>
    </font>
    <font>
      <sz val="10"/>
      <name val="UD デジタル 教科書体 NP-B"/>
      <family val="1"/>
      <charset val="128"/>
    </font>
    <font>
      <sz val="9"/>
      <name val="UD デジタル 教科書体 NP-B"/>
      <family val="1"/>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10.5"/>
      <name val="Yu Gothic UI"/>
      <family val="3"/>
      <charset val="128"/>
    </font>
    <font>
      <sz val="10.5"/>
      <name val="UD デジタル 教科書体 NP-B"/>
      <family val="1"/>
      <charset val="128"/>
    </font>
    <font>
      <sz val="6.5"/>
      <name val="Yu Gothic UI"/>
      <family val="3"/>
      <charset val="128"/>
    </font>
    <font>
      <b/>
      <sz val="12"/>
      <color theme="0"/>
      <name val="UD デジタル 教科書体 NP-B"/>
      <family val="1"/>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
      <sz val="12"/>
      <name val="Yu Gothic UI"/>
      <family val="3"/>
      <charset val="128"/>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1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4">
    <xf numFmtId="0" fontId="0" fillId="0" borderId="0"/>
    <xf numFmtId="6" fontId="1" fillId="0" borderId="0" applyFont="0" applyFill="0" applyBorder="0" applyAlignment="0" applyProtection="0"/>
    <xf numFmtId="0" fontId="21" fillId="0" borderId="0" applyNumberFormat="0" applyFill="0" applyBorder="0" applyAlignment="0" applyProtection="0"/>
    <xf numFmtId="0" fontId="1" fillId="0" borderId="0">
      <alignment vertical="center"/>
    </xf>
  </cellStyleXfs>
  <cellXfs count="612">
    <xf numFmtId="0" fontId="0" fillId="0" borderId="0" xfId="0"/>
    <xf numFmtId="0" fontId="17" fillId="2" borderId="1" xfId="0" applyFont="1" applyFill="1" applyBorder="1" applyAlignment="1">
      <alignment vertical="center"/>
    </xf>
    <xf numFmtId="0" fontId="5" fillId="0" borderId="2" xfId="0" applyFont="1" applyBorder="1"/>
    <xf numFmtId="0" fontId="6" fillId="0" borderId="2" xfId="0" applyFont="1" applyBorder="1"/>
    <xf numFmtId="0" fontId="6" fillId="0" borderId="3" xfId="0" applyFont="1" applyBorder="1"/>
    <xf numFmtId="0" fontId="6" fillId="0" borderId="0" xfId="0" applyFont="1" applyBorder="1" applyAlignment="1">
      <alignment vertical="center"/>
    </xf>
    <xf numFmtId="0" fontId="6" fillId="0" borderId="2" xfId="0" applyFont="1" applyBorder="1" applyAlignment="1"/>
    <xf numFmtId="0" fontId="5" fillId="0" borderId="0" xfId="0" applyFont="1"/>
    <xf numFmtId="0" fontId="4" fillId="0" borderId="0" xfId="0" applyFont="1" applyAlignment="1">
      <alignment vertical="center"/>
    </xf>
    <xf numFmtId="0" fontId="7" fillId="0" borderId="0" xfId="0" applyFont="1"/>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7" fillId="0" borderId="0" xfId="0" applyFont="1" applyAlignment="1">
      <alignment vertical="center"/>
    </xf>
    <xf numFmtId="0" fontId="5" fillId="0" borderId="0" xfId="0" applyFont="1" applyAlignment="1">
      <alignment horizontal="center"/>
    </xf>
    <xf numFmtId="0" fontId="8" fillId="0" borderId="7" xfId="0" applyFont="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vertical="center"/>
    </xf>
    <xf numFmtId="0" fontId="8" fillId="0" borderId="9" xfId="0" applyFont="1" applyBorder="1" applyAlignment="1">
      <alignment vertical="center"/>
    </xf>
    <xf numFmtId="0" fontId="12" fillId="0" borderId="13" xfId="0" applyFont="1" applyBorder="1" applyAlignment="1">
      <alignment horizontal="center" vertical="center"/>
    </xf>
    <xf numFmtId="0" fontId="11" fillId="0" borderId="0" xfId="0" applyFont="1"/>
    <xf numFmtId="0" fontId="11" fillId="0" borderId="2" xfId="0" applyFont="1" applyBorder="1"/>
    <xf numFmtId="0" fontId="12"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2" xfId="0" applyFont="1" applyBorder="1" applyAlignment="1">
      <alignment horizontal="left" vertical="center"/>
    </xf>
    <xf numFmtId="0" fontId="12"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0" xfId="0" applyFont="1" applyBorder="1" applyAlignment="1">
      <alignment horizontal="left" vertical="center"/>
    </xf>
    <xf numFmtId="0" fontId="12" fillId="0" borderId="21" xfId="0" applyFont="1" applyBorder="1" applyAlignment="1">
      <alignment horizontal="center" vertical="center" shrinkToFi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13" fillId="0" borderId="37"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5" fillId="0" borderId="0" xfId="0" applyFont="1" applyAlignment="1">
      <alignment horizontal="center"/>
    </xf>
    <xf numFmtId="0" fontId="14" fillId="0" borderId="2" xfId="0" applyFont="1" applyBorder="1" applyAlignment="1"/>
    <xf numFmtId="0" fontId="15" fillId="0" borderId="2" xfId="0" applyFont="1" applyBorder="1" applyAlignment="1">
      <alignment horizontal="center"/>
    </xf>
    <xf numFmtId="0" fontId="9" fillId="0" borderId="4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20" xfId="0" applyFont="1" applyFill="1" applyBorder="1" applyAlignment="1">
      <alignment horizontal="center" vertical="center" wrapText="1"/>
    </xf>
    <xf numFmtId="0" fontId="8" fillId="0" borderId="44" xfId="0" applyFont="1" applyBorder="1" applyAlignment="1">
      <alignment vertical="center"/>
    </xf>
    <xf numFmtId="0" fontId="9" fillId="0" borderId="41" xfId="0" applyFont="1" applyFill="1" applyBorder="1" applyAlignment="1">
      <alignment horizontal="center" vertical="center"/>
    </xf>
    <xf numFmtId="0" fontId="8" fillId="0" borderId="45" xfId="0" applyFont="1" applyBorder="1" applyAlignment="1">
      <alignment vertical="center" wrapText="1"/>
    </xf>
    <xf numFmtId="0" fontId="8" fillId="0" borderId="14" xfId="0" applyFont="1" applyBorder="1" applyAlignment="1">
      <alignment vertical="center"/>
    </xf>
    <xf numFmtId="0" fontId="10" fillId="0" borderId="23" xfId="0" applyFont="1" applyBorder="1" applyAlignment="1">
      <alignment horizontal="distributed" vertical="center" justifyLastLine="1"/>
    </xf>
    <xf numFmtId="0" fontId="10" fillId="0" borderId="23"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vertical="center" wrapText="1"/>
    </xf>
    <xf numFmtId="0" fontId="8" fillId="0" borderId="20" xfId="0" applyFont="1" applyBorder="1" applyAlignment="1">
      <alignment vertical="center" wrapText="1"/>
    </xf>
    <xf numFmtId="6" fontId="12" fillId="0" borderId="48" xfId="1" applyFont="1" applyBorder="1" applyAlignment="1">
      <alignment vertical="center"/>
    </xf>
    <xf numFmtId="6" fontId="12" fillId="0" borderId="49" xfId="1" applyFont="1" applyBorder="1" applyAlignment="1">
      <alignment vertical="center"/>
    </xf>
    <xf numFmtId="176" fontId="12" fillId="0" borderId="50" xfId="1" applyNumberFormat="1" applyFont="1" applyBorder="1" applyAlignment="1">
      <alignment horizontal="righ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0" fontId="12" fillId="0" borderId="0" xfId="0" applyFont="1"/>
    <xf numFmtId="0" fontId="12" fillId="0" borderId="0" xfId="0" applyFont="1" applyAlignment="1">
      <alignment horizontal="center"/>
    </xf>
    <xf numFmtId="0" fontId="12" fillId="0" borderId="0" xfId="0" applyFont="1" applyProtection="1">
      <protection locked="0"/>
    </xf>
    <xf numFmtId="6" fontId="12" fillId="0" borderId="0" xfId="1" applyFont="1"/>
    <xf numFmtId="0" fontId="12" fillId="0" borderId="14"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12" fillId="0" borderId="0" xfId="0" applyFont="1" applyProtection="1">
      <protection hidden="1"/>
    </xf>
    <xf numFmtId="0" fontId="12" fillId="0" borderId="0" xfId="0" applyFont="1" applyAlignment="1" applyProtection="1">
      <alignment horizontal="center"/>
      <protection hidden="1"/>
    </xf>
    <xf numFmtId="0" fontId="8" fillId="0" borderId="0" xfId="0" applyFont="1"/>
    <xf numFmtId="0" fontId="12" fillId="0" borderId="75"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8"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0" borderId="76" xfId="0" applyFont="1" applyBorder="1" applyAlignment="1" applyProtection="1">
      <alignment vertical="center"/>
      <protection locked="0"/>
    </xf>
    <xf numFmtId="0" fontId="12" fillId="0" borderId="45" xfId="0" applyFont="1" applyBorder="1" applyAlignment="1" applyProtection="1">
      <alignment vertical="center"/>
      <protection locked="0"/>
    </xf>
    <xf numFmtId="0" fontId="12" fillId="0" borderId="45" xfId="0" applyFont="1" applyBorder="1" applyAlignment="1" applyProtection="1">
      <alignment horizontal="center" vertical="center"/>
      <protection locked="0"/>
    </xf>
    <xf numFmtId="0" fontId="12" fillId="0" borderId="77"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0" xfId="0" applyFont="1" applyBorder="1" applyAlignment="1" applyProtection="1">
      <alignment horizontal="center" vertical="center"/>
      <protection locked="0"/>
    </xf>
    <xf numFmtId="0" fontId="12" fillId="3" borderId="7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3" borderId="72" xfId="0" applyFont="1" applyFill="1" applyBorder="1" applyAlignment="1">
      <alignment horizontal="center" vertical="center" shrinkToFit="1"/>
    </xf>
    <xf numFmtId="0" fontId="12" fillId="3" borderId="72" xfId="0" applyFont="1" applyFill="1" applyBorder="1" applyAlignment="1" applyProtection="1">
      <alignment horizontal="center" vertical="center" shrinkToFit="1"/>
      <protection hidden="1"/>
    </xf>
    <xf numFmtId="0" fontId="12" fillId="3" borderId="13" xfId="0" applyFont="1" applyFill="1" applyBorder="1" applyAlignment="1" applyProtection="1">
      <alignment horizontal="center" vertical="center" shrinkToFit="1"/>
      <protection hidden="1"/>
    </xf>
    <xf numFmtId="0" fontId="8" fillId="3" borderId="20"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12" fillId="0" borderId="23"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12" fillId="0" borderId="73"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12" fillId="0" borderId="19" xfId="0" applyFont="1" applyBorder="1" applyAlignment="1" applyProtection="1">
      <alignment horizontal="center" vertical="center"/>
      <protection locked="0"/>
    </xf>
    <xf numFmtId="0" fontId="12" fillId="0" borderId="79"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23" xfId="0" applyFont="1" applyBorder="1" applyAlignment="1" applyProtection="1">
      <alignment horizontal="center" vertical="center"/>
      <protection locked="0"/>
    </xf>
    <xf numFmtId="0" fontId="12" fillId="0" borderId="80"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9" xfId="0" applyFont="1" applyBorder="1" applyAlignment="1" applyProtection="1">
      <alignment horizontal="center" vertical="center"/>
      <protection locked="0"/>
    </xf>
    <xf numFmtId="0" fontId="12" fillId="0" borderId="16" xfId="0" applyFont="1" applyBorder="1" applyAlignment="1" applyProtection="1">
      <alignment horizontal="center" vertical="center" shrinkToFit="1"/>
      <protection locked="0"/>
    </xf>
    <xf numFmtId="0" fontId="12" fillId="0" borderId="81" xfId="0" applyFont="1" applyBorder="1" applyAlignment="1" applyProtection="1">
      <alignment horizontal="left" vertical="center" shrinkToFit="1"/>
      <protection locked="0"/>
    </xf>
    <xf numFmtId="0" fontId="12" fillId="0" borderId="24" xfId="0" applyFont="1" applyBorder="1" applyAlignment="1" applyProtection="1">
      <alignment horizontal="center" vertical="center" shrinkToFit="1"/>
      <protection locked="0"/>
    </xf>
    <xf numFmtId="0" fontId="12" fillId="0" borderId="24" xfId="0" applyFont="1" applyBorder="1" applyAlignment="1" applyProtection="1">
      <alignment horizontal="left" vertical="center" shrinkToFit="1"/>
      <protection locked="0"/>
    </xf>
    <xf numFmtId="0" fontId="12" fillId="0" borderId="19"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hidden="1"/>
    </xf>
    <xf numFmtId="0" fontId="12" fillId="0" borderId="24" xfId="0" applyFont="1" applyBorder="1" applyAlignment="1" applyProtection="1">
      <alignment horizontal="center" vertical="center" shrinkToFit="1"/>
      <protection locked="0" hidden="1"/>
    </xf>
    <xf numFmtId="0" fontId="12" fillId="0" borderId="23" xfId="0" applyFont="1" applyBorder="1" applyAlignment="1" applyProtection="1">
      <alignment horizontal="center" vertical="center" shrinkToFit="1"/>
      <protection locked="0" hidden="1"/>
    </xf>
    <xf numFmtId="0" fontId="12" fillId="0" borderId="9" xfId="0" applyFont="1" applyBorder="1" applyAlignment="1" applyProtection="1">
      <alignment horizontal="center" vertical="center" shrinkToFit="1"/>
      <protection locked="0" hidden="1"/>
    </xf>
    <xf numFmtId="0" fontId="12" fillId="0" borderId="45" xfId="0" applyFont="1" applyBorder="1" applyAlignment="1" applyProtection="1">
      <alignment horizontal="center" vertical="center" shrinkToFit="1"/>
      <protection locked="0" hidden="1"/>
    </xf>
    <xf numFmtId="0" fontId="8" fillId="3" borderId="77" xfId="0" applyFont="1" applyFill="1" applyBorder="1" applyAlignment="1">
      <alignment horizontal="center" vertical="center" shrinkToFit="1"/>
    </xf>
    <xf numFmtId="0" fontId="12" fillId="0" borderId="79" xfId="0" applyFont="1" applyBorder="1" applyAlignment="1" applyProtection="1">
      <alignment horizontal="center" vertical="center" shrinkToFit="1"/>
      <protection locked="0"/>
    </xf>
    <xf numFmtId="0" fontId="12" fillId="0" borderId="78" xfId="0" applyFont="1" applyBorder="1" applyAlignment="1" applyProtection="1">
      <alignment horizontal="center" vertical="center" shrinkToFit="1"/>
      <protection locked="0"/>
    </xf>
    <xf numFmtId="0" fontId="12" fillId="0" borderId="82" xfId="0" applyFont="1" applyBorder="1" applyAlignment="1" applyProtection="1">
      <alignment horizontal="center" vertical="center" shrinkToFit="1"/>
      <protection locked="0"/>
    </xf>
    <xf numFmtId="0" fontId="12" fillId="0" borderId="80" xfId="0" applyFont="1" applyBorder="1" applyAlignment="1" applyProtection="1">
      <alignment horizontal="center" vertical="center" shrinkToFit="1"/>
      <protection locked="0"/>
    </xf>
    <xf numFmtId="0" fontId="12" fillId="0" borderId="76" xfId="0" applyFont="1" applyBorder="1" applyAlignment="1" applyProtection="1">
      <alignment horizontal="center" vertical="center" shrinkToFit="1"/>
      <protection locked="0"/>
    </xf>
    <xf numFmtId="0" fontId="8" fillId="3" borderId="55" xfId="0" applyFont="1" applyFill="1" applyBorder="1" applyAlignment="1">
      <alignment horizontal="center" vertical="center" shrinkToFit="1"/>
    </xf>
    <xf numFmtId="0" fontId="12" fillId="0" borderId="54"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1" fillId="0" borderId="0" xfId="0" applyFont="1" applyAlignment="1">
      <alignment horizontal="left"/>
    </xf>
    <xf numFmtId="0" fontId="11" fillId="3" borderId="8" xfId="0" applyFont="1" applyFill="1" applyBorder="1" applyAlignment="1">
      <alignment vertical="center"/>
    </xf>
    <xf numFmtId="0" fontId="11" fillId="0" borderId="0" xfId="0" applyFont="1" applyAlignment="1">
      <alignment vertical="center"/>
    </xf>
    <xf numFmtId="0" fontId="11" fillId="3" borderId="8" xfId="0" applyFont="1" applyFill="1" applyBorder="1" applyAlignment="1" applyProtection="1">
      <alignment vertical="center"/>
      <protection hidden="1"/>
    </xf>
    <xf numFmtId="0" fontId="11" fillId="3" borderId="83" xfId="0" applyFont="1" applyFill="1" applyBorder="1" applyAlignment="1" applyProtection="1">
      <alignment vertical="center"/>
      <protection hidden="1"/>
    </xf>
    <xf numFmtId="0" fontId="11" fillId="3" borderId="45" xfId="0" applyFont="1" applyFill="1" applyBorder="1" applyAlignment="1" applyProtection="1">
      <alignment vertical="center"/>
      <protection hidden="1"/>
    </xf>
    <xf numFmtId="6" fontId="11" fillId="0" borderId="8" xfId="0" applyNumberFormat="1" applyFont="1" applyBorder="1" applyAlignment="1" applyProtection="1">
      <alignment vertical="center"/>
      <protection hidden="1"/>
    </xf>
    <xf numFmtId="6" fontId="11" fillId="0" borderId="83" xfId="0" applyNumberFormat="1" applyFont="1" applyBorder="1" applyAlignment="1" applyProtection="1">
      <alignment vertical="center"/>
      <protection hidden="1"/>
    </xf>
    <xf numFmtId="0" fontId="18" fillId="0" borderId="0" xfId="0" applyFont="1" applyBorder="1" applyAlignment="1" applyProtection="1">
      <alignment horizontal="left" vertical="center"/>
      <protection locked="0"/>
    </xf>
    <xf numFmtId="0" fontId="11" fillId="0" borderId="0" xfId="0" applyFont="1" applyFill="1" applyBorder="1" applyAlignment="1">
      <alignment vertical="center"/>
    </xf>
    <xf numFmtId="179" fontId="11" fillId="0" borderId="57" xfId="0" applyNumberFormat="1" applyFont="1" applyBorder="1" applyAlignment="1" applyProtection="1">
      <alignment horizontal="left" vertical="center"/>
      <protection hidden="1"/>
    </xf>
    <xf numFmtId="183" fontId="11" fillId="0" borderId="57" xfId="0" applyNumberFormat="1" applyFont="1" applyBorder="1" applyAlignment="1" applyProtection="1">
      <alignment horizontal="left" vertical="center"/>
      <protection locked="0"/>
    </xf>
    <xf numFmtId="183" fontId="11" fillId="0" borderId="85" xfId="0" applyNumberFormat="1" applyFont="1" applyBorder="1" applyAlignment="1" applyProtection="1">
      <alignment horizontal="left" vertical="center"/>
      <protection locked="0"/>
    </xf>
    <xf numFmtId="184" fontId="11" fillId="0" borderId="32" xfId="1" applyNumberFormat="1" applyFont="1" applyBorder="1" applyAlignment="1" applyProtection="1">
      <alignment horizontal="left" vertical="center"/>
      <protection hidden="1"/>
    </xf>
    <xf numFmtId="184" fontId="11" fillId="0" borderId="84" xfId="1" applyNumberFormat="1" applyFont="1" applyBorder="1" applyAlignment="1" applyProtection="1">
      <alignment horizontal="left" vertical="center"/>
      <protection hidden="1"/>
    </xf>
    <xf numFmtId="0" fontId="11" fillId="3" borderId="57" xfId="0" applyFont="1" applyFill="1" applyBorder="1" applyAlignment="1">
      <alignment vertical="center"/>
    </xf>
    <xf numFmtId="0" fontId="20" fillId="5" borderId="5" xfId="0" applyFont="1" applyFill="1" applyBorder="1" applyAlignment="1">
      <alignment horizontal="center" vertical="center"/>
    </xf>
    <xf numFmtId="6" fontId="12" fillId="3" borderId="13" xfId="1" applyFont="1" applyFill="1" applyBorder="1" applyAlignment="1">
      <alignment horizontal="center" vertical="center"/>
    </xf>
    <xf numFmtId="0" fontId="12" fillId="0" borderId="0" xfId="0" applyFont="1" applyFill="1" applyBorder="1" applyAlignment="1">
      <alignment vertical="center"/>
    </xf>
    <xf numFmtId="0" fontId="12" fillId="0" borderId="47" xfId="0" applyFont="1" applyBorder="1" applyAlignment="1" applyProtection="1">
      <alignment horizontal="center" vertical="center" shrinkToFit="1"/>
      <protection locked="0" hidden="1"/>
    </xf>
    <xf numFmtId="0" fontId="12" fillId="0" borderId="66" xfId="0" applyFont="1" applyBorder="1" applyAlignment="1" applyProtection="1">
      <alignment horizontal="center" vertical="center" shrinkToFit="1"/>
      <protection locked="0" hidden="1"/>
    </xf>
    <xf numFmtId="0" fontId="12" fillId="0" borderId="46" xfId="0" applyFont="1" applyBorder="1" applyAlignment="1" applyProtection="1">
      <alignment horizontal="center" vertical="center" shrinkToFit="1"/>
      <protection locked="0" hidden="1"/>
    </xf>
    <xf numFmtId="0" fontId="12" fillId="0" borderId="43" xfId="0" applyFont="1" applyBorder="1" applyAlignment="1" applyProtection="1">
      <alignment horizontal="center" vertical="center" shrinkToFit="1"/>
      <protection locked="0" hidden="1"/>
    </xf>
    <xf numFmtId="0" fontId="20" fillId="3" borderId="5" xfId="2" applyFont="1" applyFill="1" applyBorder="1" applyAlignment="1" applyProtection="1">
      <alignment horizontal="center" vertical="center" wrapText="1"/>
      <protection locked="0" hidden="1"/>
    </xf>
    <xf numFmtId="0" fontId="13" fillId="0" borderId="2" xfId="0" applyFont="1" applyBorder="1" applyAlignment="1">
      <alignment horizontal="left" vertical="center"/>
    </xf>
    <xf numFmtId="0" fontId="13" fillId="0" borderId="0" xfId="0" applyFont="1" applyAlignment="1">
      <alignment vertical="center"/>
    </xf>
    <xf numFmtId="0" fontId="12" fillId="0" borderId="10" xfId="0" applyFont="1" applyBorder="1" applyAlignment="1" applyProtection="1">
      <alignment horizontal="center" vertical="center"/>
      <protection hidden="1"/>
    </xf>
    <xf numFmtId="0" fontId="12" fillId="0" borderId="8" xfId="0" applyFont="1" applyBorder="1" applyAlignment="1" applyProtection="1">
      <alignment vertical="center"/>
      <protection locked="0"/>
    </xf>
    <xf numFmtId="0" fontId="12" fillId="0" borderId="8" xfId="0" applyFont="1" applyBorder="1" applyAlignment="1" applyProtection="1">
      <alignment vertical="center"/>
      <protection hidden="1"/>
    </xf>
    <xf numFmtId="0" fontId="12" fillId="0" borderId="8" xfId="0" applyFont="1" applyBorder="1" applyAlignment="1" applyProtection="1">
      <alignment vertical="center"/>
      <protection locked="0" hidden="1"/>
    </xf>
    <xf numFmtId="0" fontId="12" fillId="0" borderId="8" xfId="0" applyFont="1" applyBorder="1" applyAlignment="1" applyProtection="1">
      <alignment horizontal="center" vertical="center"/>
      <protection locked="0"/>
    </xf>
    <xf numFmtId="6" fontId="12" fillId="0" borderId="54" xfId="1" applyFont="1" applyBorder="1" applyAlignment="1" applyProtection="1">
      <alignment vertical="center"/>
      <protection hidden="1"/>
    </xf>
    <xf numFmtId="0" fontId="12" fillId="0" borderId="11" xfId="0" applyFont="1" applyBorder="1" applyAlignment="1" applyProtection="1">
      <alignment horizontal="center" vertical="center"/>
      <protection hidden="1"/>
    </xf>
    <xf numFmtId="0" fontId="12" fillId="0" borderId="9" xfId="0" applyFont="1" applyBorder="1" applyAlignment="1" applyProtection="1">
      <alignment vertical="center"/>
      <protection hidden="1"/>
    </xf>
    <xf numFmtId="0" fontId="12" fillId="0" borderId="9" xfId="0" applyFont="1" applyBorder="1" applyAlignment="1" applyProtection="1">
      <alignment vertical="center"/>
      <protection locked="0" hidden="1"/>
    </xf>
    <xf numFmtId="6" fontId="12" fillId="0" borderId="55" xfId="1" applyFont="1" applyBorder="1" applyAlignment="1" applyProtection="1">
      <alignment vertical="center"/>
      <protection hidden="1"/>
    </xf>
    <xf numFmtId="0" fontId="12" fillId="0" borderId="63" xfId="0" applyFont="1" applyBorder="1" applyAlignment="1" applyProtection="1">
      <alignment horizontal="center" vertical="center"/>
      <protection hidden="1"/>
    </xf>
    <xf numFmtId="0" fontId="12" fillId="0" borderId="45" xfId="0" applyFont="1" applyBorder="1" applyAlignment="1" applyProtection="1">
      <alignment vertical="center"/>
      <protection hidden="1"/>
    </xf>
    <xf numFmtId="0" fontId="12" fillId="0" borderId="45" xfId="0" applyFont="1" applyBorder="1" applyAlignment="1" applyProtection="1">
      <alignment vertical="center"/>
      <protection locked="0" hidden="1"/>
    </xf>
    <xf numFmtId="6" fontId="12" fillId="0" borderId="47" xfId="1" applyFont="1" applyBorder="1" applyAlignment="1" applyProtection="1">
      <alignment vertical="center"/>
      <protection hidden="1"/>
    </xf>
    <xf numFmtId="0" fontId="12" fillId="0" borderId="16" xfId="0" applyFont="1" applyBorder="1" applyAlignment="1" applyProtection="1">
      <alignment horizontal="center" vertical="center"/>
      <protection hidden="1"/>
    </xf>
    <xf numFmtId="0" fontId="12" fillId="0" borderId="24" xfId="0" applyFont="1" applyBorder="1" applyAlignment="1" applyProtection="1">
      <alignment vertical="center"/>
      <protection locked="0"/>
    </xf>
    <xf numFmtId="0" fontId="12" fillId="0" borderId="24" xfId="0" applyFont="1" applyBorder="1" applyAlignment="1" applyProtection="1">
      <alignment vertical="center"/>
      <protection hidden="1"/>
    </xf>
    <xf numFmtId="0" fontId="12" fillId="0" borderId="24" xfId="0" applyFont="1" applyBorder="1" applyAlignment="1" applyProtection="1">
      <alignment vertical="center"/>
      <protection locked="0" hidden="1"/>
    </xf>
    <xf numFmtId="0" fontId="12" fillId="0" borderId="24" xfId="0" applyFont="1" applyBorder="1" applyAlignment="1" applyProtection="1">
      <alignment horizontal="center" vertical="center"/>
      <protection locked="0"/>
    </xf>
    <xf numFmtId="6" fontId="12" fillId="0" borderId="67" xfId="1" applyFont="1" applyBorder="1" applyAlignment="1" applyProtection="1">
      <alignment vertical="center"/>
      <protection hidden="1"/>
    </xf>
    <xf numFmtId="0" fontId="12" fillId="0" borderId="14" xfId="0" applyFont="1" applyBorder="1" applyAlignment="1" applyProtection="1">
      <alignment horizontal="center" vertical="center"/>
      <protection hidden="1"/>
    </xf>
    <xf numFmtId="0" fontId="12" fillId="0" borderId="23" xfId="0" applyFont="1" applyBorder="1" applyAlignment="1" applyProtection="1">
      <alignment vertical="center"/>
      <protection hidden="1"/>
    </xf>
    <xf numFmtId="0" fontId="12" fillId="0" borderId="23" xfId="0" applyFont="1" applyBorder="1" applyAlignment="1" applyProtection="1">
      <alignment vertical="center"/>
      <protection locked="0" hidden="1"/>
    </xf>
    <xf numFmtId="6" fontId="12" fillId="0" borderId="46" xfId="1" applyFont="1" applyBorder="1" applyAlignment="1" applyProtection="1">
      <alignment vertical="center"/>
      <protection hidden="1"/>
    </xf>
    <xf numFmtId="0" fontId="24" fillId="6" borderId="14" xfId="0" applyFont="1" applyFill="1" applyBorder="1" applyAlignment="1" applyProtection="1">
      <alignment horizontal="center" vertical="center" shrinkToFit="1"/>
      <protection hidden="1"/>
    </xf>
    <xf numFmtId="0" fontId="24" fillId="6" borderId="22" xfId="0" applyFont="1" applyFill="1" applyBorder="1" applyAlignment="1" applyProtection="1">
      <alignment horizontal="center" vertical="center" shrinkToFit="1"/>
      <protection hidden="1"/>
    </xf>
    <xf numFmtId="0" fontId="24" fillId="6" borderId="79" xfId="0" applyFont="1" applyFill="1" applyBorder="1" applyAlignment="1" applyProtection="1">
      <alignment horizontal="center" vertical="center" shrinkToFit="1"/>
      <protection hidden="1"/>
    </xf>
    <xf numFmtId="0" fontId="24" fillId="6" borderId="46" xfId="0" applyFont="1" applyFill="1" applyBorder="1" applyAlignment="1" applyProtection="1">
      <alignment horizontal="center" vertical="center" shrinkToFit="1"/>
      <protection hidden="1"/>
    </xf>
    <xf numFmtId="0" fontId="13" fillId="0" borderId="0" xfId="0" applyFont="1" applyAlignment="1" applyProtection="1">
      <alignment vertical="center"/>
      <protection hidden="1"/>
    </xf>
    <xf numFmtId="0" fontId="24" fillId="0" borderId="29" xfId="0" applyFont="1" applyFill="1" applyBorder="1" applyAlignment="1" applyProtection="1">
      <alignment horizontal="center" vertical="center"/>
      <protection hidden="1"/>
    </xf>
    <xf numFmtId="0" fontId="24" fillId="0" borderId="70" xfId="0" applyFont="1" applyFill="1" applyBorder="1" applyAlignment="1" applyProtection="1">
      <alignment horizontal="center" vertical="center"/>
      <protection hidden="1"/>
    </xf>
    <xf numFmtId="0" fontId="24" fillId="0" borderId="38" xfId="0" applyFont="1" applyFill="1" applyBorder="1" applyAlignment="1" applyProtection="1">
      <alignment horizontal="center" vertical="center"/>
      <protection hidden="1"/>
    </xf>
    <xf numFmtId="0" fontId="24" fillId="0" borderId="36" xfId="0" applyFont="1" applyFill="1" applyBorder="1" applyAlignment="1" applyProtection="1">
      <alignment horizontal="center" vertical="center"/>
      <protection hidden="1"/>
    </xf>
    <xf numFmtId="0" fontId="24" fillId="0" borderId="23" xfId="0" applyFont="1" applyFill="1" applyBorder="1" applyAlignment="1" applyProtection="1">
      <alignment horizontal="center" vertical="center" shrinkToFit="1"/>
      <protection hidden="1"/>
    </xf>
    <xf numFmtId="0" fontId="24" fillId="0" borderId="62" xfId="0" applyFont="1" applyFill="1" applyBorder="1" applyAlignment="1" applyProtection="1">
      <alignment horizontal="center" vertical="center" shrinkToFit="1"/>
      <protection hidden="1"/>
    </xf>
    <xf numFmtId="0" fontId="24" fillId="0" borderId="72" xfId="0" applyFont="1" applyFill="1" applyBorder="1" applyAlignment="1" applyProtection="1">
      <alignment horizontal="center" vertical="center" shrinkToFit="1"/>
      <protection hidden="1"/>
    </xf>
    <xf numFmtId="0" fontId="24" fillId="0" borderId="45" xfId="0" applyFont="1" applyFill="1" applyBorder="1" applyAlignment="1" applyProtection="1">
      <alignment horizontal="center" vertical="center" shrinkToFit="1"/>
      <protection hidden="1"/>
    </xf>
    <xf numFmtId="0" fontId="25" fillId="7" borderId="32" xfId="3" applyFont="1" applyFill="1" applyBorder="1" applyAlignment="1" applyProtection="1">
      <alignment horizontal="left" vertical="center"/>
      <protection hidden="1"/>
    </xf>
    <xf numFmtId="0" fontId="25" fillId="0" borderId="0" xfId="3" applyFont="1" applyProtection="1">
      <alignment vertical="center"/>
      <protection hidden="1"/>
    </xf>
    <xf numFmtId="0" fontId="25" fillId="7" borderId="32" xfId="3" applyFont="1" applyFill="1" applyBorder="1" applyAlignment="1" applyProtection="1">
      <alignment horizontal="left" vertical="center" shrinkToFit="1"/>
      <protection hidden="1"/>
    </xf>
    <xf numFmtId="0" fontId="25" fillId="8" borderId="8" xfId="3" applyFont="1" applyFill="1" applyBorder="1" applyAlignment="1" applyProtection="1">
      <alignment horizontal="center" vertical="center"/>
      <protection hidden="1"/>
    </xf>
    <xf numFmtId="6" fontId="25" fillId="0" borderId="8" xfId="1" applyFont="1" applyFill="1" applyBorder="1" applyAlignment="1" applyProtection="1">
      <alignment vertical="center"/>
      <protection hidden="1"/>
    </xf>
    <xf numFmtId="0" fontId="25" fillId="0" borderId="3" xfId="3" applyFont="1" applyBorder="1" applyProtection="1">
      <alignment vertical="center"/>
      <protection hidden="1"/>
    </xf>
    <xf numFmtId="0" fontId="25" fillId="0" borderId="3" xfId="3" applyFont="1" applyBorder="1" applyAlignment="1" applyProtection="1">
      <alignment horizontal="center" vertical="center"/>
      <protection hidden="1"/>
    </xf>
    <xf numFmtId="6" fontId="25" fillId="0" borderId="3" xfId="1" applyFont="1" applyBorder="1" applyAlignment="1" applyProtection="1">
      <alignment horizontal="right" vertical="center"/>
      <protection hidden="1"/>
    </xf>
    <xf numFmtId="0" fontId="25" fillId="0" borderId="0" xfId="3" applyFont="1" applyBorder="1" applyProtection="1">
      <alignment vertical="center"/>
      <protection hidden="1"/>
    </xf>
    <xf numFmtId="0" fontId="25" fillId="0" borderId="8" xfId="3" applyFont="1" applyBorder="1" applyProtection="1">
      <alignment vertical="center"/>
      <protection hidden="1"/>
    </xf>
    <xf numFmtId="0" fontId="25" fillId="0" borderId="8" xfId="3" applyFont="1" applyBorder="1" applyAlignment="1" applyProtection="1">
      <alignment horizontal="center" vertical="center"/>
      <protection hidden="1"/>
    </xf>
    <xf numFmtId="6" fontId="25" fillId="0" borderId="8" xfId="1" applyFont="1" applyBorder="1" applyAlignment="1" applyProtection="1">
      <alignment horizontal="right" vertical="center"/>
      <protection hidden="1"/>
    </xf>
    <xf numFmtId="0" fontId="12" fillId="0" borderId="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45" xfId="0" applyFont="1" applyBorder="1" applyAlignment="1" applyProtection="1">
      <alignment vertical="center" shrinkToFit="1"/>
      <protection locked="0"/>
    </xf>
    <xf numFmtId="0" fontId="12" fillId="0" borderId="24" xfId="0" applyFont="1" applyBorder="1" applyAlignment="1" applyProtection="1">
      <alignment vertical="center" shrinkToFit="1"/>
      <protection locked="0"/>
    </xf>
    <xf numFmtId="0" fontId="12" fillId="0" borderId="23" xfId="0" applyFont="1" applyBorder="1" applyAlignment="1" applyProtection="1">
      <alignment vertical="center" shrinkToFit="1"/>
      <protection locked="0"/>
    </xf>
    <xf numFmtId="0" fontId="12" fillId="0" borderId="63" xfId="0" applyFont="1" applyBorder="1" applyAlignment="1" applyProtection="1">
      <alignment horizontal="center" vertical="center" shrinkToFit="1"/>
      <protection hidden="1"/>
    </xf>
    <xf numFmtId="0" fontId="12" fillId="0" borderId="45" xfId="0" applyFont="1" applyBorder="1" applyAlignment="1" applyProtection="1">
      <alignment vertical="center" shrinkToFit="1"/>
      <protection hidden="1"/>
    </xf>
    <xf numFmtId="0" fontId="12" fillId="0" borderId="45" xfId="0" applyFont="1" applyBorder="1" applyAlignment="1" applyProtection="1">
      <alignment vertical="center" shrinkToFit="1"/>
      <protection locked="0" hidden="1"/>
    </xf>
    <xf numFmtId="6" fontId="12" fillId="0" borderId="47" xfId="1" applyFont="1" applyBorder="1" applyAlignment="1" applyProtection="1">
      <alignment vertical="center" shrinkToFit="1"/>
      <protection hidden="1"/>
    </xf>
    <xf numFmtId="0" fontId="12" fillId="0" borderId="10" xfId="0" applyFont="1" applyBorder="1" applyAlignment="1" applyProtection="1">
      <alignment horizontal="center" vertical="center" shrinkToFit="1"/>
      <protection hidden="1"/>
    </xf>
    <xf numFmtId="0" fontId="12" fillId="0" borderId="8" xfId="0" applyFont="1" applyBorder="1" applyAlignment="1" applyProtection="1">
      <alignment vertical="center" shrinkToFit="1"/>
      <protection hidden="1"/>
    </xf>
    <xf numFmtId="0" fontId="12" fillId="0" borderId="8" xfId="0" applyFont="1" applyBorder="1" applyAlignment="1" applyProtection="1">
      <alignment vertical="center" shrinkToFit="1"/>
      <protection locked="0" hidden="1"/>
    </xf>
    <xf numFmtId="6" fontId="12" fillId="0" borderId="54" xfId="1" applyFont="1" applyBorder="1" applyAlignment="1" applyProtection="1">
      <alignment vertical="center" shrinkToFit="1"/>
      <protection hidden="1"/>
    </xf>
    <xf numFmtId="0" fontId="12" fillId="0" borderId="16" xfId="0" applyFont="1" applyBorder="1" applyAlignment="1" applyProtection="1">
      <alignment horizontal="center" vertical="center" shrinkToFit="1"/>
      <protection hidden="1"/>
    </xf>
    <xf numFmtId="0" fontId="12" fillId="0" borderId="24" xfId="0" applyFont="1" applyBorder="1" applyAlignment="1" applyProtection="1">
      <alignment vertical="center" shrinkToFit="1"/>
      <protection hidden="1"/>
    </xf>
    <xf numFmtId="0" fontId="12" fillId="0" borderId="24" xfId="0" applyFont="1" applyBorder="1" applyAlignment="1" applyProtection="1">
      <alignment vertical="center" shrinkToFit="1"/>
      <protection locked="0" hidden="1"/>
    </xf>
    <xf numFmtId="6" fontId="12" fillId="0" borderId="67" xfId="1" applyFont="1" applyBorder="1" applyAlignment="1" applyProtection="1">
      <alignment vertical="center" shrinkToFit="1"/>
      <protection hidden="1"/>
    </xf>
    <xf numFmtId="0" fontId="12" fillId="0" borderId="14" xfId="0" applyFont="1" applyBorder="1" applyAlignment="1" applyProtection="1">
      <alignment horizontal="center" vertical="center" shrinkToFit="1"/>
      <protection hidden="1"/>
    </xf>
    <xf numFmtId="0" fontId="12" fillId="0" borderId="23" xfId="0" applyFont="1" applyBorder="1" applyAlignment="1" applyProtection="1">
      <alignment vertical="center" shrinkToFit="1"/>
      <protection hidden="1"/>
    </xf>
    <xf numFmtId="0" fontId="12" fillId="0" borderId="23" xfId="0" applyFont="1" applyBorder="1" applyAlignment="1" applyProtection="1">
      <alignment vertical="center" shrinkToFit="1"/>
      <protection locked="0" hidden="1"/>
    </xf>
    <xf numFmtId="6" fontId="12" fillId="0" borderId="46" xfId="1" applyFont="1" applyBorder="1" applyAlignment="1" applyProtection="1">
      <alignment vertical="center" shrinkToFit="1"/>
      <protection hidden="1"/>
    </xf>
    <xf numFmtId="0" fontId="12" fillId="0" borderId="11" xfId="0" applyFont="1" applyBorder="1" applyAlignment="1" applyProtection="1">
      <alignment horizontal="center" vertical="center" shrinkToFit="1"/>
      <protection hidden="1"/>
    </xf>
    <xf numFmtId="0" fontId="12" fillId="0" borderId="9" xfId="0" applyFont="1" applyBorder="1" applyAlignment="1" applyProtection="1">
      <alignment vertical="center" shrinkToFit="1"/>
      <protection hidden="1"/>
    </xf>
    <xf numFmtId="0" fontId="12" fillId="0" borderId="9" xfId="0" applyFont="1" applyBorder="1" applyAlignment="1" applyProtection="1">
      <alignment vertical="center" shrinkToFit="1"/>
      <protection locked="0" hidden="1"/>
    </xf>
    <xf numFmtId="6" fontId="12" fillId="0" borderId="55" xfId="1" applyFont="1" applyBorder="1" applyAlignment="1" applyProtection="1">
      <alignment vertical="center" shrinkToFit="1"/>
      <protection hidden="1"/>
    </xf>
    <xf numFmtId="0" fontId="8" fillId="3" borderId="17" xfId="0" applyFont="1" applyFill="1" applyBorder="1" applyAlignment="1" applyProtection="1">
      <alignment horizontal="center" vertical="center" shrinkToFit="1"/>
      <protection hidden="1"/>
    </xf>
    <xf numFmtId="0" fontId="8" fillId="3" borderId="43" xfId="0" applyFont="1" applyFill="1" applyBorder="1" applyAlignment="1" applyProtection="1">
      <alignment horizontal="center" vertical="center" shrinkToFit="1"/>
      <protection hidden="1"/>
    </xf>
    <xf numFmtId="0" fontId="12" fillId="0" borderId="35" xfId="0" applyFont="1" applyBorder="1" applyAlignment="1" applyProtection="1">
      <alignment horizontal="center" vertical="center" shrinkToFit="1"/>
      <protection locked="0" hidden="1"/>
    </xf>
    <xf numFmtId="0" fontId="12" fillId="0" borderId="10" xfId="0" applyFont="1" applyBorder="1" applyAlignment="1" applyProtection="1">
      <alignment horizontal="center" vertical="center" shrinkToFit="1"/>
      <protection locked="0" hidden="1"/>
    </xf>
    <xf numFmtId="0" fontId="12" fillId="0" borderId="54" xfId="0" applyFont="1" applyBorder="1" applyAlignment="1" applyProtection="1">
      <alignment horizontal="center" vertical="center" shrinkToFit="1"/>
      <protection locked="0" hidden="1"/>
    </xf>
    <xf numFmtId="0" fontId="12" fillId="0" borderId="33" xfId="0" applyFont="1" applyBorder="1" applyAlignment="1" applyProtection="1">
      <alignment horizontal="center" vertical="center" shrinkToFit="1"/>
      <protection locked="0" hidden="1"/>
    </xf>
    <xf numFmtId="0" fontId="12" fillId="0" borderId="11" xfId="0" applyFont="1" applyBorder="1" applyAlignment="1" applyProtection="1">
      <alignment horizontal="center" vertical="center" shrinkToFit="1"/>
      <protection locked="0" hidden="1"/>
    </xf>
    <xf numFmtId="0" fontId="12" fillId="0" borderId="55" xfId="0" applyFont="1" applyBorder="1" applyAlignment="1" applyProtection="1">
      <alignment horizontal="center" vertical="center" shrinkToFit="1"/>
      <protection locked="0" hidden="1"/>
    </xf>
    <xf numFmtId="0" fontId="12" fillId="0" borderId="63" xfId="0" applyFont="1" applyBorder="1" applyAlignment="1" applyProtection="1">
      <alignment horizontal="center" vertical="center" shrinkToFit="1"/>
      <protection locked="0" hidden="1"/>
    </xf>
    <xf numFmtId="0" fontId="12" fillId="0" borderId="16" xfId="0" applyFont="1" applyBorder="1" applyAlignment="1" applyProtection="1">
      <alignment horizontal="center" vertical="center" shrinkToFit="1"/>
      <protection locked="0" hidden="1"/>
    </xf>
    <xf numFmtId="0" fontId="12" fillId="0" borderId="67" xfId="0" applyFont="1" applyBorder="1" applyAlignment="1" applyProtection="1">
      <alignment horizontal="center" vertical="center" shrinkToFit="1"/>
      <protection locked="0" hidden="1"/>
    </xf>
    <xf numFmtId="0" fontId="12" fillId="0" borderId="75" xfId="0" applyFont="1" applyBorder="1" applyAlignment="1" applyProtection="1">
      <alignment horizontal="center" vertical="center" shrinkToFit="1"/>
      <protection locked="0" hidden="1"/>
    </xf>
    <xf numFmtId="0" fontId="12" fillId="0" borderId="14" xfId="0" applyFont="1" applyBorder="1" applyAlignment="1" applyProtection="1">
      <alignment horizontal="center" vertical="center" shrinkToFit="1"/>
      <protection locked="0" hidden="1"/>
    </xf>
    <xf numFmtId="0" fontId="12" fillId="0" borderId="2" xfId="0" applyFont="1" applyBorder="1" applyAlignment="1">
      <alignment horizontal="left" vertical="center" shrinkToFit="1"/>
    </xf>
    <xf numFmtId="0" fontId="16" fillId="0" borderId="25" xfId="0" applyFont="1" applyBorder="1" applyAlignment="1">
      <alignment horizontal="left" vertical="top" shrinkToFit="1"/>
    </xf>
    <xf numFmtId="0" fontId="16" fillId="0" borderId="27" xfId="0" applyFont="1" applyBorder="1" applyAlignment="1">
      <alignment horizontal="left" vertical="top" shrinkToFit="1"/>
    </xf>
    <xf numFmtId="0" fontId="8" fillId="0" borderId="10" xfId="0" applyFont="1" applyBorder="1" applyAlignment="1">
      <alignment vertical="center"/>
    </xf>
    <xf numFmtId="0" fontId="8" fillId="0" borderId="11" xfId="0" applyFont="1" applyBorder="1" applyAlignment="1">
      <alignment vertical="center"/>
    </xf>
    <xf numFmtId="0" fontId="9" fillId="0" borderId="36" xfId="0" applyFont="1" applyFill="1" applyBorder="1" applyAlignment="1">
      <alignment horizontal="center" vertical="center" wrapText="1"/>
    </xf>
    <xf numFmtId="0" fontId="8" fillId="0" borderId="38" xfId="0" applyFont="1" applyBorder="1" applyAlignment="1">
      <alignment vertical="center" wrapText="1"/>
    </xf>
    <xf numFmtId="0" fontId="8" fillId="0" borderId="29" xfId="0" applyFont="1" applyBorder="1" applyAlignment="1">
      <alignment vertical="center" wrapText="1"/>
    </xf>
    <xf numFmtId="0" fontId="8" fillId="0" borderId="36" xfId="0" applyFont="1" applyBorder="1" applyAlignment="1">
      <alignment vertical="center" wrapText="1"/>
    </xf>
    <xf numFmtId="0" fontId="7" fillId="0" borderId="8" xfId="0" applyFont="1" applyBorder="1"/>
    <xf numFmtId="0" fontId="13" fillId="0" borderId="22" xfId="0" applyFont="1" applyBorder="1" applyAlignment="1">
      <alignment horizontal="left" vertical="center" shrinkToFit="1"/>
    </xf>
    <xf numFmtId="0" fontId="13" fillId="0" borderId="30" xfId="0" applyFont="1" applyBorder="1" applyAlignment="1">
      <alignment horizontal="left" vertical="center" shrinkToFit="1"/>
    </xf>
    <xf numFmtId="0" fontId="9" fillId="0" borderId="8" xfId="0" applyFont="1" applyBorder="1" applyAlignment="1">
      <alignment horizontal="center" shrinkToFit="1"/>
    </xf>
    <xf numFmtId="0" fontId="9" fillId="0" borderId="54" xfId="0" applyFont="1" applyBorder="1" applyAlignment="1">
      <alignment horizontal="center" shrinkToFit="1"/>
    </xf>
    <xf numFmtId="0" fontId="7" fillId="0" borderId="54" xfId="0" applyFont="1" applyBorder="1"/>
    <xf numFmtId="0" fontId="7" fillId="0" borderId="9" xfId="0" applyFont="1" applyBorder="1"/>
    <xf numFmtId="0" fontId="7" fillId="0" borderId="55" xfId="0" applyFont="1" applyBorder="1"/>
    <xf numFmtId="0" fontId="10" fillId="0" borderId="1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23" fillId="0" borderId="0" xfId="0" applyFont="1" applyAlignment="1" applyProtection="1">
      <alignment vertical="center"/>
      <protection locked="0" hidden="1"/>
    </xf>
    <xf numFmtId="180" fontId="11" fillId="0" borderId="32" xfId="0" applyNumberFormat="1"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11" fillId="0" borderId="0" xfId="0" applyFont="1" applyAlignment="1">
      <alignment horizontal="right"/>
    </xf>
    <xf numFmtId="0" fontId="11" fillId="0" borderId="57" xfId="0" applyNumberFormat="1" applyFont="1" applyBorder="1" applyAlignment="1" applyProtection="1">
      <alignment horizontal="right" vertical="center" indent="2"/>
      <protection locked="0"/>
    </xf>
    <xf numFmtId="182" fontId="11" fillId="0" borderId="8" xfId="0" applyNumberFormat="1" applyFont="1" applyBorder="1" applyAlignment="1" applyProtection="1">
      <alignment horizontal="right" vertical="center" indent="2"/>
      <protection locked="0"/>
    </xf>
    <xf numFmtId="0" fontId="11" fillId="3" borderId="8" xfId="0" applyFont="1" applyFill="1" applyBorder="1" applyAlignment="1">
      <alignment vertical="center" shrinkToFit="1"/>
    </xf>
    <xf numFmtId="0" fontId="20" fillId="0" borderId="5" xfId="0" applyFont="1" applyFill="1" applyBorder="1" applyAlignment="1">
      <alignment horizontal="center" vertical="center"/>
    </xf>
    <xf numFmtId="184" fontId="11" fillId="0" borderId="32" xfId="1" applyNumberFormat="1" applyFont="1" applyBorder="1" applyAlignment="1" applyProtection="1">
      <alignment horizontal="left" vertical="center" indent="1"/>
      <protection hidden="1"/>
    </xf>
    <xf numFmtId="184" fontId="11" fillId="0" borderId="84" xfId="1" applyNumberFormat="1" applyFont="1" applyBorder="1" applyAlignment="1" applyProtection="1">
      <alignment horizontal="left" vertical="center" indent="1"/>
      <protection hidden="1"/>
    </xf>
    <xf numFmtId="0" fontId="19" fillId="0" borderId="0" xfId="0" applyFont="1" applyFill="1" applyBorder="1" applyAlignment="1">
      <alignment vertical="center"/>
    </xf>
    <xf numFmtId="0" fontId="13" fillId="0" borderId="31" xfId="0" applyFont="1" applyBorder="1" applyAlignment="1">
      <alignment horizontal="center" vertical="center"/>
    </xf>
    <xf numFmtId="6" fontId="12" fillId="0" borderId="32" xfId="1" applyFont="1" applyBorder="1" applyAlignment="1">
      <alignment horizontal="right" vertical="center"/>
    </xf>
    <xf numFmtId="177" fontId="12" fillId="0" borderId="90" xfId="0" applyNumberFormat="1" applyFont="1" applyBorder="1" applyAlignment="1">
      <alignment vertical="center"/>
    </xf>
    <xf numFmtId="6" fontId="12" fillId="0" borderId="54" xfId="1" applyFont="1" applyBorder="1" applyAlignment="1">
      <alignment horizontal="right" vertical="center"/>
    </xf>
    <xf numFmtId="177" fontId="12" fillId="0" borderId="91" xfId="0" applyNumberFormat="1" applyFont="1" applyBorder="1" applyAlignment="1">
      <alignment vertical="center"/>
    </xf>
    <xf numFmtId="0" fontId="13" fillId="0" borderId="33" xfId="0" applyFont="1" applyBorder="1" applyAlignment="1">
      <alignment horizontal="center" vertical="center"/>
    </xf>
    <xf numFmtId="0" fontId="13" fillId="0" borderId="12" xfId="0" applyFont="1" applyBorder="1" applyAlignment="1">
      <alignment horizontal="left" vertical="center" shrinkToFit="1"/>
    </xf>
    <xf numFmtId="0" fontId="13" fillId="0" borderId="12" xfId="0" applyFont="1" applyBorder="1" applyAlignment="1">
      <alignment horizontal="left" vertical="center"/>
    </xf>
    <xf numFmtId="0" fontId="12" fillId="0" borderId="34" xfId="0" applyFont="1" applyBorder="1" applyAlignment="1">
      <alignment horizontal="center" vertical="center" shrinkToFit="1"/>
    </xf>
    <xf numFmtId="6" fontId="12" fillId="0" borderId="92" xfId="1" applyFont="1" applyBorder="1" applyAlignment="1">
      <alignment horizontal="right" vertical="center"/>
    </xf>
    <xf numFmtId="177" fontId="12" fillId="0" borderId="93" xfId="0" applyNumberFormat="1" applyFont="1" applyBorder="1" applyAlignment="1">
      <alignment vertical="center"/>
    </xf>
    <xf numFmtId="6" fontId="12" fillId="0" borderId="43" xfId="1" applyFont="1" applyBorder="1" applyAlignment="1">
      <alignment horizontal="right" vertical="center"/>
    </xf>
    <xf numFmtId="0" fontId="19" fillId="7" borderId="4" xfId="0" applyFont="1" applyFill="1" applyBorder="1" applyAlignment="1">
      <alignment horizontal="left" vertical="center" indent="1"/>
    </xf>
    <xf numFmtId="0" fontId="10" fillId="0" borderId="24" xfId="0" applyFont="1" applyBorder="1" applyAlignment="1">
      <alignment horizontal="right" wrapText="1"/>
    </xf>
    <xf numFmtId="0" fontId="10" fillId="0" borderId="89" xfId="0" applyFont="1" applyBorder="1" applyAlignment="1">
      <alignment horizontal="right" wrapText="1"/>
    </xf>
    <xf numFmtId="0" fontId="10" fillId="0" borderId="67" xfId="0" applyFont="1" applyBorder="1" applyAlignment="1">
      <alignment horizontal="right" wrapText="1"/>
    </xf>
    <xf numFmtId="0" fontId="9" fillId="7" borderId="4" xfId="0" applyFont="1" applyFill="1" applyBorder="1" applyAlignment="1">
      <alignment vertical="center" wrapText="1"/>
    </xf>
    <xf numFmtId="0" fontId="9" fillId="3" borderId="5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4" xfId="0" applyFont="1" applyFill="1" applyBorder="1" applyAlignment="1">
      <alignment horizontal="center" vertical="center" shrinkToFit="1"/>
    </xf>
    <xf numFmtId="0" fontId="28" fillId="0" borderId="2" xfId="0" applyFont="1" applyBorder="1" applyAlignment="1">
      <alignment wrapText="1"/>
    </xf>
    <xf numFmtId="0" fontId="11" fillId="0" borderId="0" xfId="0" applyFont="1" applyAlignment="1">
      <alignment shrinkToFit="1"/>
    </xf>
    <xf numFmtId="0" fontId="10" fillId="0" borderId="69" xfId="0" quotePrefix="1" applyFont="1" applyBorder="1" applyAlignment="1">
      <alignment horizontal="center" vertical="center"/>
    </xf>
    <xf numFmtId="0" fontId="11" fillId="0" borderId="2" xfId="0" applyFont="1" applyBorder="1" applyAlignment="1">
      <alignment horizontal="left"/>
    </xf>
    <xf numFmtId="0" fontId="20" fillId="0" borderId="2" xfId="0" applyFont="1" applyBorder="1" applyAlignment="1">
      <alignment horizontal="left"/>
    </xf>
    <xf numFmtId="0" fontId="10" fillId="0" borderId="98" xfId="0" quotePrefix="1" applyFont="1" applyBorder="1" applyAlignment="1">
      <alignment horizontal="center" vertical="center"/>
    </xf>
    <xf numFmtId="0" fontId="10" fillId="0" borderId="61" xfId="0" quotePrefix="1" applyFont="1" applyBorder="1" applyAlignment="1">
      <alignment horizontal="center" vertical="center"/>
    </xf>
    <xf numFmtId="0" fontId="10" fillId="0" borderId="99" xfId="0" quotePrefix="1" applyFont="1" applyBorder="1" applyAlignment="1">
      <alignment horizontal="center" vertical="center"/>
    </xf>
    <xf numFmtId="0" fontId="9" fillId="3" borderId="95" xfId="0" applyFont="1" applyFill="1" applyBorder="1" applyAlignment="1">
      <alignment horizontal="center"/>
    </xf>
    <xf numFmtId="0" fontId="9" fillId="3" borderId="96" xfId="0" applyFont="1" applyFill="1" applyBorder="1" applyAlignment="1">
      <alignment horizontal="center" vertical="top"/>
    </xf>
    <xf numFmtId="0" fontId="11" fillId="0" borderId="94" xfId="0" applyFont="1" applyBorder="1"/>
    <xf numFmtId="0" fontId="11" fillId="0" borderId="96" xfId="0" applyFont="1" applyBorder="1"/>
    <xf numFmtId="0" fontId="11" fillId="0" borderId="97" xfId="0" applyFont="1" applyBorder="1"/>
    <xf numFmtId="183" fontId="11" fillId="9" borderId="57" xfId="0" applyNumberFormat="1" applyFont="1" applyFill="1" applyBorder="1" applyAlignment="1" applyProtection="1">
      <alignment horizontal="left" vertical="center"/>
      <protection locked="0"/>
    </xf>
    <xf numFmtId="183" fontId="11" fillId="9" borderId="85" xfId="0" applyNumberFormat="1" applyFont="1" applyFill="1" applyBorder="1" applyAlignment="1" applyProtection="1">
      <alignment horizontal="left" vertical="center"/>
      <protection locked="0"/>
    </xf>
    <xf numFmtId="180" fontId="11" fillId="9" borderId="32" xfId="0" applyNumberFormat="1" applyFont="1" applyFill="1" applyBorder="1" applyAlignment="1" applyProtection="1">
      <alignment horizontal="center" vertical="center"/>
      <protection locked="0"/>
    </xf>
    <xf numFmtId="181" fontId="11" fillId="9" borderId="57" xfId="0" applyNumberFormat="1" applyFont="1" applyFill="1" applyBorder="1" applyAlignment="1" applyProtection="1">
      <alignment horizontal="center" vertical="center"/>
      <protection locked="0"/>
    </xf>
    <xf numFmtId="182" fontId="11" fillId="9" borderId="8" xfId="0" applyNumberFormat="1" applyFont="1" applyFill="1" applyBorder="1" applyAlignment="1" applyProtection="1">
      <alignment horizontal="center" vertical="center"/>
      <protection locked="0"/>
    </xf>
    <xf numFmtId="14" fontId="12" fillId="0" borderId="45" xfId="0" applyNumberFormat="1" applyFont="1" applyBorder="1" applyAlignment="1" applyProtection="1">
      <alignment horizontal="center" vertical="center" shrinkToFit="1"/>
      <protection locked="0"/>
    </xf>
    <xf numFmtId="14" fontId="12" fillId="0" borderId="47" xfId="0" applyNumberFormat="1" applyFont="1" applyBorder="1" applyAlignment="1" applyProtection="1">
      <alignment horizontal="center" vertical="center" shrinkToFit="1"/>
      <protection locked="0"/>
    </xf>
    <xf numFmtId="0" fontId="19" fillId="7" borderId="4" xfId="0" applyFont="1" applyFill="1" applyBorder="1" applyAlignment="1">
      <alignment horizontal="left" vertical="center" indent="1"/>
    </xf>
    <xf numFmtId="0" fontId="9" fillId="3" borderId="8" xfId="0" applyFont="1" applyFill="1" applyBorder="1" applyAlignment="1">
      <alignment horizontal="center" vertical="center"/>
    </xf>
    <xf numFmtId="0" fontId="11" fillId="9" borderId="3" xfId="0" applyFont="1" applyFill="1" applyBorder="1" applyAlignment="1" applyProtection="1">
      <alignment horizontal="center" vertical="center"/>
      <protection locked="0"/>
    </xf>
    <xf numFmtId="0" fontId="19" fillId="0" borderId="2" xfId="0" applyFont="1" applyBorder="1" applyAlignment="1">
      <alignment horizontal="left"/>
    </xf>
    <xf numFmtId="0" fontId="10" fillId="0" borderId="57" xfId="0" applyFont="1" applyBorder="1" applyAlignment="1">
      <alignment horizontal="right" wrapText="1"/>
    </xf>
    <xf numFmtId="0" fontId="10" fillId="0" borderId="8" xfId="0" applyFont="1" applyBorder="1" applyAlignment="1">
      <alignment horizontal="right" wrapText="1"/>
    </xf>
    <xf numFmtId="0" fontId="10" fillId="0" borderId="54" xfId="0" applyFont="1" applyBorder="1" applyAlignment="1">
      <alignment horizontal="right" wrapText="1"/>
    </xf>
    <xf numFmtId="0" fontId="10" fillId="0" borderId="57" xfId="0" quotePrefix="1" applyFont="1" applyBorder="1" applyAlignment="1">
      <alignment horizontal="center" vertical="center"/>
    </xf>
    <xf numFmtId="0" fontId="10" fillId="0" borderId="100" xfId="0" quotePrefix="1" applyFont="1" applyBorder="1" applyAlignment="1">
      <alignment horizontal="center" vertical="center"/>
    </xf>
    <xf numFmtId="0" fontId="10" fillId="0" borderId="59" xfId="0" quotePrefix="1" applyFont="1" applyBorder="1" applyAlignment="1">
      <alignment horizontal="center" vertical="center"/>
    </xf>
    <xf numFmtId="0" fontId="10" fillId="0" borderId="101" xfId="0" quotePrefix="1" applyFont="1" applyBorder="1" applyAlignment="1">
      <alignment horizontal="center" vertical="center"/>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4" xfId="0" applyFont="1" applyBorder="1" applyAlignment="1">
      <alignment horizontal="center" vertical="center"/>
    </xf>
    <xf numFmtId="0" fontId="11" fillId="0" borderId="97" xfId="0" applyFont="1" applyBorder="1" applyAlignment="1">
      <alignment horizontal="center" vertical="center"/>
    </xf>
    <xf numFmtId="0" fontId="30" fillId="0" borderId="96" xfId="0" applyFont="1" applyBorder="1" applyAlignment="1">
      <alignment horizontal="center" vertical="center"/>
    </xf>
    <xf numFmtId="0" fontId="24" fillId="6" borderId="65" xfId="0" applyFont="1" applyFill="1" applyBorder="1" applyAlignment="1" applyProtection="1">
      <alignment horizontal="center" vertical="center" shrinkToFit="1"/>
      <protection hidden="1"/>
    </xf>
    <xf numFmtId="0" fontId="24" fillId="6" borderId="56" xfId="0" applyFont="1" applyFill="1" applyBorder="1" applyAlignment="1" applyProtection="1">
      <alignment horizontal="left" vertical="center" shrinkToFit="1"/>
      <protection hidden="1"/>
    </xf>
    <xf numFmtId="0" fontId="24" fillId="6" borderId="62" xfId="0" applyFont="1" applyFill="1" applyBorder="1" applyAlignment="1" applyProtection="1">
      <alignment horizontal="center" vertical="center" shrinkToFit="1"/>
      <protection hidden="1"/>
    </xf>
    <xf numFmtId="0" fontId="24" fillId="6" borderId="62" xfId="0" applyFont="1" applyFill="1" applyBorder="1" applyAlignment="1" applyProtection="1">
      <alignment horizontal="left" vertical="center" shrinkToFit="1"/>
      <protection hidden="1"/>
    </xf>
    <xf numFmtId="178" fontId="24" fillId="6" borderId="62" xfId="0" applyNumberFormat="1" applyFont="1" applyFill="1" applyBorder="1" applyAlignment="1" applyProtection="1">
      <alignment horizontal="center" vertical="center" shrinkToFit="1"/>
      <protection hidden="1"/>
    </xf>
    <xf numFmtId="178" fontId="24" fillId="6" borderId="64" xfId="0" applyNumberFormat="1" applyFont="1" applyFill="1" applyBorder="1" applyAlignment="1" applyProtection="1">
      <alignment horizontal="center" vertical="center" shrinkToFit="1"/>
      <protection hidden="1"/>
    </xf>
    <xf numFmtId="0" fontId="24" fillId="6" borderId="26" xfId="0" applyFont="1" applyFill="1" applyBorder="1" applyAlignment="1" applyProtection="1">
      <alignment horizontal="center" vertical="center" shrinkToFit="1"/>
      <protection hidden="1"/>
    </xf>
    <xf numFmtId="14" fontId="12" fillId="0" borderId="23" xfId="0" applyNumberFormat="1" applyFont="1" applyBorder="1" applyAlignment="1" applyProtection="1">
      <alignment horizontal="center" vertical="center" shrinkToFit="1"/>
      <protection locked="0"/>
    </xf>
    <xf numFmtId="14" fontId="12" fillId="0" borderId="46" xfId="0" applyNumberFormat="1"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hidden="1"/>
    </xf>
    <xf numFmtId="0" fontId="12" fillId="0" borderId="31" xfId="0" applyFont="1" applyBorder="1" applyAlignment="1" applyProtection="1">
      <alignment horizontal="center" vertical="center" shrinkToFit="1"/>
      <protection locked="0" hidden="1"/>
    </xf>
    <xf numFmtId="0" fontId="24" fillId="6" borderId="73" xfId="0" applyFont="1" applyFill="1" applyBorder="1" applyAlignment="1" applyProtection="1">
      <alignment vertical="center"/>
      <protection hidden="1"/>
    </xf>
    <xf numFmtId="0" fontId="24" fillId="6" borderId="19" xfId="0" applyFont="1" applyFill="1" applyBorder="1" applyAlignment="1" applyProtection="1">
      <alignment vertical="center"/>
      <protection hidden="1"/>
    </xf>
    <xf numFmtId="0" fontId="24" fillId="6" borderId="19" xfId="0" applyFont="1" applyFill="1" applyBorder="1" applyAlignment="1" applyProtection="1">
      <alignment horizontal="center" vertical="center"/>
      <protection hidden="1"/>
    </xf>
    <xf numFmtId="0" fontId="24" fillId="6" borderId="70" xfId="0" applyFont="1" applyFill="1" applyBorder="1" applyAlignment="1" applyProtection="1">
      <alignment horizontal="center" vertical="center"/>
      <protection hidden="1"/>
    </xf>
    <xf numFmtId="0" fontId="24" fillId="6" borderId="66" xfId="0" applyFont="1" applyFill="1" applyBorder="1" applyAlignment="1" applyProtection="1">
      <alignment horizontal="center" vertical="center" shrinkToFit="1"/>
      <protection hidden="1"/>
    </xf>
    <xf numFmtId="0" fontId="24" fillId="6" borderId="65" xfId="0" applyFont="1" applyFill="1" applyBorder="1" applyAlignment="1" applyProtection="1">
      <alignment horizontal="center" vertical="center"/>
      <protection hidden="1"/>
    </xf>
    <xf numFmtId="0" fontId="24" fillId="6" borderId="62" xfId="0" applyFont="1" applyFill="1" applyBorder="1" applyAlignment="1" applyProtection="1">
      <alignment vertical="center"/>
      <protection hidden="1"/>
    </xf>
    <xf numFmtId="0" fontId="24" fillId="6" borderId="62" xfId="0" applyFont="1" applyFill="1" applyBorder="1" applyAlignment="1" applyProtection="1">
      <alignment horizontal="center" vertical="center"/>
      <protection hidden="1"/>
    </xf>
    <xf numFmtId="6" fontId="24" fillId="6" borderId="64" xfId="1" applyFont="1" applyFill="1" applyBorder="1" applyAlignment="1" applyProtection="1">
      <alignment vertical="center"/>
      <protection hidden="1"/>
    </xf>
    <xf numFmtId="0" fontId="13" fillId="0" borderId="4" xfId="0" applyFont="1" applyBorder="1" applyAlignment="1">
      <alignment horizontal="center" vertical="center"/>
    </xf>
    <xf numFmtId="6" fontId="12" fillId="0" borderId="47" xfId="1" applyFont="1" applyBorder="1" applyAlignment="1">
      <alignment horizontal="right" vertical="center"/>
    </xf>
    <xf numFmtId="6" fontId="12" fillId="0" borderId="66" xfId="1" applyFont="1" applyBorder="1" applyAlignment="1">
      <alignment horizontal="right" vertical="center"/>
    </xf>
    <xf numFmtId="6" fontId="12" fillId="0" borderId="46" xfId="1" applyFont="1" applyBorder="1" applyAlignment="1">
      <alignment vertical="center"/>
    </xf>
    <xf numFmtId="6" fontId="12" fillId="0" borderId="54" xfId="1" applyFont="1" applyBorder="1" applyAlignment="1">
      <alignment vertical="center"/>
    </xf>
    <xf numFmtId="0" fontId="25" fillId="0" borderId="32" xfId="3" applyFont="1" applyBorder="1" applyAlignment="1" applyProtection="1">
      <alignment horizontal="left" vertical="center" wrapText="1"/>
      <protection hidden="1"/>
    </xf>
    <xf numFmtId="0" fontId="25" fillId="0" borderId="3" xfId="3" applyFont="1" applyBorder="1" applyAlignment="1" applyProtection="1">
      <alignment horizontal="left" vertical="center" wrapText="1"/>
      <protection hidden="1"/>
    </xf>
    <xf numFmtId="0" fontId="25" fillId="0" borderId="57" xfId="3" applyFont="1" applyBorder="1" applyAlignment="1" applyProtection="1">
      <alignment horizontal="left" vertical="center" wrapText="1"/>
      <protection hidden="1"/>
    </xf>
    <xf numFmtId="0" fontId="25" fillId="0" borderId="29" xfId="3" applyFont="1" applyBorder="1" applyAlignment="1" applyProtection="1">
      <alignment horizontal="left" vertical="center"/>
      <protection hidden="1"/>
    </xf>
    <xf numFmtId="0" fontId="25" fillId="0" borderId="2" xfId="3" applyFont="1" applyBorder="1" applyAlignment="1" applyProtection="1">
      <alignment horizontal="left" vertical="center"/>
      <protection hidden="1"/>
    </xf>
    <xf numFmtId="0" fontId="25" fillId="0" borderId="69" xfId="3" applyFont="1" applyBorder="1" applyAlignment="1" applyProtection="1">
      <alignment horizontal="left" vertical="center"/>
      <protection hidden="1"/>
    </xf>
    <xf numFmtId="0" fontId="25" fillId="8" borderId="32" xfId="3" applyFont="1" applyFill="1" applyBorder="1" applyAlignment="1" applyProtection="1">
      <alignment horizontal="center" vertical="center"/>
      <protection hidden="1"/>
    </xf>
    <xf numFmtId="0" fontId="25" fillId="8" borderId="57" xfId="3" applyFont="1" applyFill="1" applyBorder="1" applyAlignment="1" applyProtection="1">
      <alignment horizontal="center" vertical="center"/>
      <protection hidden="1"/>
    </xf>
    <xf numFmtId="6" fontId="12" fillId="0" borderId="64" xfId="1" applyFont="1" applyBorder="1" applyAlignment="1">
      <alignment horizontal="right" vertical="center"/>
    </xf>
    <xf numFmtId="6" fontId="12" fillId="0" borderId="47" xfId="1" applyFont="1" applyBorder="1" applyAlignment="1">
      <alignment horizontal="right" vertical="center"/>
    </xf>
    <xf numFmtId="6" fontId="12" fillId="0" borderId="66" xfId="1" applyFont="1" applyBorder="1" applyAlignment="1">
      <alignment horizontal="right" vertical="center"/>
    </xf>
    <xf numFmtId="0" fontId="12" fillId="0" borderId="22" xfId="0" applyFont="1" applyBorder="1" applyAlignment="1">
      <alignment horizontal="left" vertical="center" indent="1"/>
    </xf>
    <xf numFmtId="0" fontId="12" fillId="0" borderId="68" xfId="0" applyFont="1" applyBorder="1" applyAlignment="1">
      <alignment horizontal="left" vertical="center" indent="1"/>
    </xf>
    <xf numFmtId="6" fontId="13" fillId="0" borderId="4" xfId="1" applyFont="1" applyBorder="1" applyAlignment="1">
      <alignment horizontal="center" vertical="center"/>
    </xf>
    <xf numFmtId="6" fontId="13" fillId="0" borderId="6" xfId="1" applyFont="1" applyBorder="1" applyAlignment="1">
      <alignment horizontal="center" vertical="center"/>
    </xf>
    <xf numFmtId="185" fontId="29" fillId="0" borderId="0" xfId="0" applyNumberFormat="1" applyFont="1" applyAlignment="1">
      <alignment horizontal="left" shrinkToFit="1"/>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2" fillId="4" borderId="1"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9" fillId="5" borderId="1" xfId="0" applyFont="1" applyFill="1" applyBorder="1" applyAlignment="1">
      <alignment horizontal="left" vertical="center"/>
    </xf>
    <xf numFmtId="0" fontId="19" fillId="5" borderId="4" xfId="0" applyFont="1" applyFill="1" applyBorder="1" applyAlignment="1">
      <alignment horizontal="left" vertical="center"/>
    </xf>
    <xf numFmtId="0" fontId="19" fillId="5" borderId="6" xfId="0" applyFont="1" applyFill="1" applyBorder="1" applyAlignment="1">
      <alignment horizontal="left" vertical="center"/>
    </xf>
    <xf numFmtId="0" fontId="20" fillId="5" borderId="1"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8" fillId="3" borderId="26"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8" fillId="3" borderId="79"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60"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79" xfId="0" applyFont="1" applyFill="1" applyBorder="1" applyAlignment="1" applyProtection="1">
      <alignment horizontal="center" vertical="center" shrinkToFit="1"/>
      <protection hidden="1"/>
    </xf>
    <xf numFmtId="0" fontId="8" fillId="3" borderId="15"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74" xfId="0" applyFont="1" applyFill="1" applyBorder="1" applyAlignment="1" applyProtection="1">
      <alignment horizontal="center" vertical="center" shrinkToFit="1"/>
      <protection hidden="1"/>
    </xf>
    <xf numFmtId="0" fontId="20" fillId="5" borderId="1" xfId="0" applyFont="1" applyFill="1" applyBorder="1" applyAlignment="1">
      <alignment horizontal="center" vertical="center"/>
    </xf>
    <xf numFmtId="0" fontId="20" fillId="5" borderId="6" xfId="0" applyFont="1" applyFill="1" applyBorder="1" applyAlignment="1">
      <alignment horizontal="center" vertical="center"/>
    </xf>
    <xf numFmtId="0" fontId="8" fillId="3" borderId="65" xfId="0" applyFont="1" applyFill="1" applyBorder="1" applyAlignment="1">
      <alignment horizontal="center" vertical="center" shrinkToFit="1"/>
    </xf>
    <xf numFmtId="0" fontId="8" fillId="3" borderId="62" xfId="0" applyFont="1" applyFill="1" applyBorder="1" applyAlignment="1" applyProtection="1">
      <alignment horizontal="center" vertical="center" shrinkToFit="1"/>
      <protection hidden="1"/>
    </xf>
    <xf numFmtId="0" fontId="8" fillId="3" borderId="20" xfId="0" applyFont="1" applyFill="1" applyBorder="1" applyAlignment="1" applyProtection="1">
      <alignment horizontal="center" vertical="center" shrinkToFit="1"/>
      <protection hidden="1"/>
    </xf>
    <xf numFmtId="0" fontId="8" fillId="3" borderId="56"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12" fillId="4" borderId="1" xfId="0" applyFont="1" applyFill="1" applyBorder="1" applyAlignment="1">
      <alignment horizontal="left" vertical="center"/>
    </xf>
    <xf numFmtId="0" fontId="12" fillId="4" borderId="4" xfId="0" applyFont="1" applyFill="1" applyBorder="1" applyAlignment="1">
      <alignment horizontal="left" vertical="center"/>
    </xf>
    <xf numFmtId="0" fontId="12" fillId="4" borderId="6" xfId="0" applyFont="1" applyFill="1" applyBorder="1" applyAlignment="1">
      <alignment horizontal="left" vertical="center"/>
    </xf>
    <xf numFmtId="0" fontId="22" fillId="0" borderId="4" xfId="2" applyFont="1" applyFill="1" applyBorder="1" applyAlignment="1" applyProtection="1">
      <alignment horizontal="center" vertical="center"/>
      <protection locked="0" hidden="1"/>
    </xf>
    <xf numFmtId="0" fontId="22" fillId="0" borderId="6" xfId="2" applyFont="1" applyFill="1" applyBorder="1" applyAlignment="1" applyProtection="1">
      <alignment horizontal="center" vertical="center"/>
      <protection locked="0" hidden="1"/>
    </xf>
    <xf numFmtId="0" fontId="18" fillId="9" borderId="32" xfId="0" applyFont="1" applyFill="1" applyBorder="1" applyAlignment="1" applyProtection="1">
      <alignment horizontal="left" vertical="center"/>
      <protection locked="0"/>
    </xf>
    <xf numFmtId="0" fontId="18" fillId="9" borderId="3" xfId="0" applyFont="1" applyFill="1" applyBorder="1" applyAlignment="1" applyProtection="1">
      <alignment horizontal="left" vertical="center"/>
      <protection locked="0"/>
    </xf>
    <xf numFmtId="0" fontId="18"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left" vertical="center"/>
      <protection locked="0"/>
    </xf>
    <xf numFmtId="0" fontId="11" fillId="9" borderId="3" xfId="0" applyFont="1" applyFill="1" applyBorder="1" applyAlignment="1" applyProtection="1">
      <alignment horizontal="left" vertical="center"/>
      <protection locked="0"/>
    </xf>
    <xf numFmtId="0" fontId="11"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9" borderId="57" xfId="0" applyFont="1" applyFill="1" applyBorder="1" applyAlignment="1" applyProtection="1">
      <alignment horizontal="center" vertical="center"/>
      <protection locked="0"/>
    </xf>
    <xf numFmtId="0" fontId="12" fillId="3" borderId="81"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89" xfId="0" applyFont="1" applyFill="1" applyBorder="1" applyAlignment="1">
      <alignment horizontal="left" vertical="center"/>
    </xf>
    <xf numFmtId="0" fontId="11" fillId="9" borderId="32" xfId="0" applyFont="1" applyFill="1" applyBorder="1" applyAlignment="1" applyProtection="1">
      <alignment horizontal="left" vertical="center"/>
    </xf>
    <xf numFmtId="0" fontId="11" fillId="9" borderId="3" xfId="0" applyFont="1" applyFill="1" applyBorder="1" applyAlignment="1" applyProtection="1">
      <alignment horizontal="left" vertical="center"/>
    </xf>
    <xf numFmtId="0" fontId="11" fillId="9" borderId="57" xfId="0" applyFont="1" applyFill="1" applyBorder="1" applyAlignment="1" applyProtection="1">
      <alignment horizontal="left"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7" xfId="0" applyFont="1" applyFill="1" applyBorder="1" applyAlignment="1">
      <alignment horizontal="left" vertical="center" wrapText="1"/>
    </xf>
    <xf numFmtId="6" fontId="19" fillId="0" borderId="86" xfId="0" applyNumberFormat="1" applyFont="1" applyBorder="1" applyAlignment="1" applyProtection="1">
      <alignment horizontal="right" vertical="center"/>
      <protection hidden="1"/>
    </xf>
    <xf numFmtId="6" fontId="19" fillId="0" borderId="88" xfId="0" applyNumberFormat="1" applyFont="1" applyBorder="1" applyAlignment="1" applyProtection="1">
      <alignment horizontal="right" vertical="center"/>
      <protection hidden="1"/>
    </xf>
    <xf numFmtId="6" fontId="19" fillId="0" borderId="87" xfId="0" applyNumberFormat="1" applyFont="1" applyBorder="1" applyAlignment="1" applyProtection="1">
      <alignment horizontal="right" vertical="center"/>
      <protection hidden="1"/>
    </xf>
    <xf numFmtId="0" fontId="12" fillId="0" borderId="29"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69" xfId="0" applyFont="1" applyBorder="1" applyAlignment="1" applyProtection="1">
      <alignment horizontal="left" vertical="top"/>
      <protection locked="0"/>
    </xf>
    <xf numFmtId="0" fontId="11" fillId="0" borderId="32" xfId="0" applyFont="1" applyBorder="1" applyAlignment="1" applyProtection="1">
      <alignment horizontal="left" vertical="center"/>
      <protection hidden="1"/>
    </xf>
    <xf numFmtId="0" fontId="11" fillId="0" borderId="57" xfId="0" applyFont="1" applyBorder="1" applyAlignment="1" applyProtection="1">
      <alignment horizontal="left" vertical="center"/>
      <protection hidden="1"/>
    </xf>
    <xf numFmtId="0" fontId="11" fillId="3" borderId="24" xfId="0" applyFont="1" applyFill="1" applyBorder="1" applyAlignment="1">
      <alignment horizontal="center" vertical="center" textRotation="255"/>
    </xf>
    <xf numFmtId="0" fontId="11" fillId="3" borderId="19" xfId="0" applyFont="1" applyFill="1" applyBorder="1" applyAlignment="1">
      <alignment horizontal="center" vertical="center" textRotation="255"/>
    </xf>
    <xf numFmtId="0" fontId="11" fillId="3" borderId="45" xfId="0" applyFont="1" applyFill="1" applyBorder="1" applyAlignment="1">
      <alignment horizontal="center" vertical="center" textRotation="255"/>
    </xf>
    <xf numFmtId="0" fontId="19" fillId="0" borderId="1" xfId="0" applyFont="1" applyFill="1" applyBorder="1" applyAlignment="1">
      <alignment horizontal="left" vertical="center" indent="1"/>
    </xf>
    <xf numFmtId="0" fontId="19" fillId="0" borderId="4" xfId="0" applyFont="1" applyFill="1" applyBorder="1" applyAlignment="1">
      <alignment horizontal="left" vertical="center" indent="1"/>
    </xf>
    <xf numFmtId="0" fontId="19" fillId="0" borderId="6" xfId="0" applyFont="1" applyFill="1" applyBorder="1" applyAlignment="1">
      <alignment horizontal="left" vertical="center" indent="1"/>
    </xf>
    <xf numFmtId="0" fontId="19" fillId="7" borderId="1" xfId="0" applyFont="1" applyFill="1" applyBorder="1" applyAlignment="1">
      <alignment horizontal="left" vertical="center" indent="1"/>
    </xf>
    <xf numFmtId="0" fontId="19" fillId="7" borderId="4" xfId="0" applyFont="1" applyFill="1" applyBorder="1" applyAlignment="1">
      <alignment horizontal="left" vertical="center" indent="1"/>
    </xf>
    <xf numFmtId="0" fontId="10" fillId="7" borderId="4" xfId="0" applyFont="1" applyFill="1" applyBorder="1" applyAlignment="1">
      <alignment horizontal="right" vertical="center" wrapText="1"/>
    </xf>
    <xf numFmtId="0" fontId="10" fillId="7" borderId="6" xfId="0" applyFont="1" applyFill="1" applyBorder="1" applyAlignment="1">
      <alignment horizontal="right" vertical="center" wrapText="1"/>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8" xfId="0" applyFont="1" applyFill="1" applyBorder="1" applyAlignment="1">
      <alignment horizontal="center" vertical="center"/>
    </xf>
    <xf numFmtId="0" fontId="10" fillId="0" borderId="4" xfId="0" applyFont="1" applyBorder="1" applyAlignment="1">
      <alignment horizontal="right" vertical="top"/>
    </xf>
    <xf numFmtId="0" fontId="9" fillId="3" borderId="58" xfId="0" applyFont="1" applyFill="1" applyBorder="1" applyAlignment="1">
      <alignment horizontal="center" vertical="center"/>
    </xf>
    <xf numFmtId="0" fontId="9" fillId="3" borderId="46" xfId="0" applyFont="1" applyFill="1" applyBorder="1" applyAlignment="1">
      <alignment horizontal="center" vertical="center"/>
    </xf>
    <xf numFmtId="0" fontId="11" fillId="0" borderId="34"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57" xfId="0" applyFont="1" applyBorder="1" applyAlignment="1">
      <alignment horizontal="center" vertical="center" shrinkToFit="1"/>
    </xf>
    <xf numFmtId="0" fontId="9" fillId="3" borderId="60"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47" xfId="0" applyFont="1" applyFill="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24" xfId="0" applyFont="1" applyBorder="1" applyAlignment="1">
      <alignment horizontal="center" vertical="center"/>
    </xf>
    <xf numFmtId="0" fontId="11" fillId="0" borderId="45" xfId="0" applyFont="1" applyBorder="1" applyAlignment="1">
      <alignment horizontal="center" vertical="center"/>
    </xf>
    <xf numFmtId="0" fontId="11" fillId="0" borderId="8" xfId="0" applyFont="1" applyBorder="1" applyAlignment="1">
      <alignment horizontal="center"/>
    </xf>
    <xf numFmtId="0" fontId="11" fillId="0" borderId="10" xfId="0" applyFont="1" applyBorder="1" applyAlignment="1">
      <alignment horizontal="center"/>
    </xf>
    <xf numFmtId="0" fontId="9" fillId="3" borderId="45" xfId="0" applyFont="1" applyFill="1" applyBorder="1" applyAlignment="1">
      <alignment horizontal="center" vertical="center"/>
    </xf>
    <xf numFmtId="0" fontId="10" fillId="0" borderId="8" xfId="0" applyFont="1" applyBorder="1" applyAlignment="1">
      <alignment horizontal="center" vertical="center"/>
    </xf>
    <xf numFmtId="0" fontId="10" fillId="0" borderId="24" xfId="0" applyFont="1" applyBorder="1" applyAlignment="1">
      <alignment horizontal="center" vertical="center"/>
    </xf>
    <xf numFmtId="0" fontId="10" fillId="0" borderId="45" xfId="0" applyFont="1" applyBorder="1" applyAlignment="1">
      <alignment horizontal="center" vertical="center"/>
    </xf>
    <xf numFmtId="0" fontId="11" fillId="0" borderId="54" xfId="0" applyFont="1" applyBorder="1" applyAlignment="1">
      <alignment horizontal="center"/>
    </xf>
    <xf numFmtId="0" fontId="11" fillId="0" borderId="16" xfId="0" applyFont="1" applyBorder="1" applyAlignment="1">
      <alignment horizontal="center" vertical="center"/>
    </xf>
    <xf numFmtId="0" fontId="11" fillId="0" borderId="63" xfId="0" applyFont="1" applyBorder="1" applyAlignment="1">
      <alignment horizontal="center" vertical="center"/>
    </xf>
    <xf numFmtId="0" fontId="11" fillId="0" borderId="17"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10" fillId="0" borderId="20" xfId="0" applyFont="1" applyBorder="1" applyAlignment="1">
      <alignment horizontal="center" vertical="center"/>
    </xf>
    <xf numFmtId="0" fontId="11" fillId="0" borderId="9" xfId="0" applyFont="1" applyBorder="1" applyAlignment="1">
      <alignment horizontal="center"/>
    </xf>
    <xf numFmtId="0" fontId="11" fillId="0" borderId="55" xfId="0" applyFont="1" applyBorder="1" applyAlignment="1">
      <alignment horizontal="center"/>
    </xf>
    <xf numFmtId="0" fontId="11" fillId="0" borderId="11" xfId="0" applyFont="1" applyBorder="1" applyAlignment="1">
      <alignment horizontal="center"/>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81" xfId="0" applyFont="1" applyBorder="1" applyAlignment="1">
      <alignment horizontal="center" wrapText="1"/>
    </xf>
    <xf numFmtId="0" fontId="10" fillId="0" borderId="89" xfId="0" applyFont="1" applyBorder="1" applyAlignment="1">
      <alignment horizontal="center" wrapText="1"/>
    </xf>
    <xf numFmtId="0" fontId="10" fillId="0" borderId="36" xfId="0" applyFont="1" applyBorder="1" applyAlignment="1">
      <alignment horizontal="center" wrapText="1"/>
    </xf>
    <xf numFmtId="0" fontId="10" fillId="0" borderId="61" xfId="0" applyFont="1" applyBorder="1" applyAlignment="1">
      <alignment horizontal="center" wrapText="1"/>
    </xf>
    <xf numFmtId="0" fontId="10" fillId="0" borderId="45" xfId="0" applyFont="1" applyBorder="1" applyAlignment="1">
      <alignment horizontal="center" vertical="center" wrapText="1"/>
    </xf>
    <xf numFmtId="0" fontId="10" fillId="0" borderId="29" xfId="0" applyFont="1" applyBorder="1" applyAlignment="1">
      <alignment horizontal="center" wrapText="1"/>
    </xf>
    <xf numFmtId="0" fontId="10" fillId="0" borderId="69" xfId="0" applyFont="1" applyBorder="1" applyAlignment="1">
      <alignment horizontal="center" wrapText="1"/>
    </xf>
    <xf numFmtId="0" fontId="11" fillId="0" borderId="81" xfId="0" applyFont="1" applyBorder="1" applyAlignment="1">
      <alignment horizontal="center" vertical="center"/>
    </xf>
    <xf numFmtId="0" fontId="11" fillId="0" borderId="89" xfId="0" applyFont="1" applyBorder="1" applyAlignment="1">
      <alignment horizontal="center" vertical="center"/>
    </xf>
    <xf numFmtId="0" fontId="11" fillId="0" borderId="36" xfId="0" applyFont="1" applyBorder="1" applyAlignment="1">
      <alignment horizontal="center" vertical="center"/>
    </xf>
    <xf numFmtId="0" fontId="11" fillId="0" borderId="61" xfId="0" applyFont="1" applyBorder="1" applyAlignment="1">
      <alignment horizontal="center" vertical="center"/>
    </xf>
    <xf numFmtId="0" fontId="11" fillId="0" borderId="29" xfId="0" applyFont="1" applyBorder="1" applyAlignment="1">
      <alignment horizontal="center" vertical="center"/>
    </xf>
    <xf numFmtId="0" fontId="11" fillId="0" borderId="69" xfId="0" applyFont="1" applyBorder="1" applyAlignment="1">
      <alignment horizontal="center" vertical="center"/>
    </xf>
    <xf numFmtId="0" fontId="10" fillId="0" borderId="24" xfId="0" applyFont="1" applyBorder="1" applyAlignment="1">
      <alignment horizontal="center" vertical="center" shrinkToFit="1"/>
    </xf>
    <xf numFmtId="0" fontId="10" fillId="0" borderId="20" xfId="0" applyFont="1" applyBorder="1" applyAlignment="1">
      <alignment horizontal="center" vertical="center" shrinkToFit="1"/>
    </xf>
    <xf numFmtId="0" fontId="11" fillId="0" borderId="20" xfId="0" applyFont="1" applyBorder="1" applyAlignment="1">
      <alignment horizontal="center" vertical="center"/>
    </xf>
    <xf numFmtId="0" fontId="10" fillId="0" borderId="45" xfId="0" applyFont="1" applyBorder="1" applyAlignment="1">
      <alignment horizontal="center" vertical="center" shrinkToFit="1"/>
    </xf>
    <xf numFmtId="0" fontId="12" fillId="0" borderId="3"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1" fillId="0" borderId="32" xfId="0" applyFont="1" applyBorder="1" applyAlignment="1" applyProtection="1">
      <alignment horizontal="center" vertical="center"/>
      <protection hidden="1"/>
    </xf>
    <xf numFmtId="0" fontId="11" fillId="0" borderId="57" xfId="0" applyFont="1" applyBorder="1" applyAlignment="1" applyProtection="1">
      <alignment horizontal="center" vertical="center"/>
      <protection hidden="1"/>
    </xf>
    <xf numFmtId="6" fontId="19" fillId="0" borderId="86" xfId="0" applyNumberFormat="1" applyFont="1" applyBorder="1" applyAlignment="1" applyProtection="1">
      <alignment horizontal="left" vertical="center" indent="8"/>
      <protection hidden="1"/>
    </xf>
    <xf numFmtId="6" fontId="19" fillId="0" borderId="88" xfId="0" applyNumberFormat="1" applyFont="1" applyBorder="1" applyAlignment="1" applyProtection="1">
      <alignment horizontal="left" vertical="center" indent="8"/>
      <protection hidden="1"/>
    </xf>
    <xf numFmtId="6" fontId="19" fillId="0" borderId="87" xfId="0" applyNumberFormat="1" applyFont="1" applyBorder="1" applyAlignment="1" applyProtection="1">
      <alignment horizontal="left" vertical="center" indent="8"/>
      <protection hidden="1"/>
    </xf>
    <xf numFmtId="0" fontId="26" fillId="0" borderId="32" xfId="0" applyFont="1" applyBorder="1" applyAlignment="1">
      <alignment horizontal="left" vertical="center" shrinkToFit="1"/>
    </xf>
    <xf numFmtId="0" fontId="26" fillId="0" borderId="3" xfId="0" applyFont="1" applyBorder="1" applyAlignment="1">
      <alignment horizontal="left" vertical="center" shrinkToFit="1"/>
    </xf>
    <xf numFmtId="0" fontId="26" fillId="0" borderId="57" xfId="0" applyFont="1" applyBorder="1" applyAlignment="1">
      <alignment horizontal="left" vertical="center" shrinkToFit="1"/>
    </xf>
    <xf numFmtId="0" fontId="11" fillId="0" borderId="32"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3"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3" borderId="3" xfId="0" applyFont="1" applyFill="1" applyBorder="1" applyAlignment="1" applyProtection="1">
      <alignment horizontal="left" vertical="center"/>
    </xf>
    <xf numFmtId="0" fontId="11" fillId="3" borderId="57" xfId="0" applyFont="1" applyFill="1" applyBorder="1" applyAlignment="1" applyProtection="1">
      <alignment horizontal="left" vertical="center"/>
    </xf>
    <xf numFmtId="0" fontId="19" fillId="0" borderId="1" xfId="0" applyFont="1" applyFill="1" applyBorder="1" applyAlignment="1">
      <alignment horizontal="left" vertical="center"/>
    </xf>
    <xf numFmtId="0" fontId="19" fillId="0" borderId="4" xfId="0" applyFont="1" applyFill="1" applyBorder="1" applyAlignment="1">
      <alignment horizontal="left" vertical="center"/>
    </xf>
    <xf numFmtId="0" fontId="19" fillId="0" borderId="6" xfId="0" applyFont="1" applyFill="1" applyBorder="1" applyAlignment="1">
      <alignment horizontal="left" vertical="center"/>
    </xf>
    <xf numFmtId="0" fontId="18" fillId="0" borderId="3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57" xfId="0" applyFont="1" applyBorder="1" applyAlignment="1" applyProtection="1">
      <alignment horizontal="left" vertical="center"/>
      <protection locked="0"/>
    </xf>
    <xf numFmtId="0" fontId="12" fillId="0" borderId="0" xfId="0" applyFont="1" applyFill="1" applyBorder="1" applyAlignment="1">
      <alignment horizontal="left"/>
    </xf>
    <xf numFmtId="0" fontId="8" fillId="0" borderId="32" xfId="0" applyFont="1" applyBorder="1" applyAlignment="1">
      <alignment horizontal="center" vertical="center"/>
    </xf>
    <xf numFmtId="0" fontId="8" fillId="0" borderId="57"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xf>
    <xf numFmtId="0" fontId="8" fillId="0" borderId="34" xfId="0" applyFont="1" applyBorder="1" applyAlignment="1">
      <alignment horizontal="center" vertical="center"/>
    </xf>
    <xf numFmtId="0" fontId="8" fillId="0" borderId="59" xfId="0" applyFont="1" applyBorder="1" applyAlignment="1">
      <alignment horizontal="center" vertical="center"/>
    </xf>
    <xf numFmtId="0" fontId="14" fillId="0" borderId="0" xfId="0" applyFont="1" applyAlignment="1">
      <alignment horizontal="left" wrapText="1"/>
    </xf>
    <xf numFmtId="0" fontId="9" fillId="0" borderId="56"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9" fillId="0" borderId="38"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8" fillId="0" borderId="45" xfId="0" applyFont="1" applyBorder="1" applyAlignment="1">
      <alignment horizontal="center" vertical="center"/>
    </xf>
    <xf numFmtId="0" fontId="9" fillId="0" borderId="6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7" xfId="0" applyFont="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23" xfId="0" applyFont="1" applyFill="1" applyBorder="1" applyAlignment="1">
      <alignment horizontal="center" vertical="center" wrapText="1" shrinkToFit="1"/>
    </xf>
    <xf numFmtId="0" fontId="10" fillId="0" borderId="9" xfId="0" applyFont="1" applyFill="1" applyBorder="1" applyAlignment="1">
      <alignment horizontal="center" vertical="center" shrinkToFit="1"/>
    </xf>
    <xf numFmtId="0" fontId="16" fillId="0" borderId="46" xfId="0" applyFont="1" applyFill="1" applyBorder="1" applyAlignment="1">
      <alignment horizontal="center" vertical="center" wrapText="1" shrinkToFit="1"/>
    </xf>
    <xf numFmtId="0" fontId="16" fillId="0" borderId="55" xfId="0" applyFont="1" applyFill="1" applyBorder="1" applyAlignment="1">
      <alignment horizontal="center" vertical="center" shrinkToFit="1"/>
    </xf>
    <xf numFmtId="0" fontId="8" fillId="0" borderId="63" xfId="0" applyFont="1" applyBorder="1" applyAlignment="1">
      <alignment vertical="center"/>
    </xf>
    <xf numFmtId="0" fontId="16" fillId="0" borderId="64"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9" fillId="0" borderId="29" xfId="0" applyFont="1" applyBorder="1" applyAlignment="1">
      <alignment horizontal="center" vertical="center"/>
    </xf>
    <xf numFmtId="0" fontId="8" fillId="0" borderId="19" xfId="0" applyFont="1" applyBorder="1" applyAlignment="1">
      <alignment horizontal="center" vertical="center"/>
    </xf>
    <xf numFmtId="0" fontId="9" fillId="0" borderId="38" xfId="0" applyFont="1" applyBorder="1" applyAlignment="1">
      <alignment horizontal="center"/>
    </xf>
    <xf numFmtId="0" fontId="9" fillId="0" borderId="15" xfId="0" applyFont="1" applyBorder="1" applyAlignment="1">
      <alignment horizontal="center"/>
    </xf>
    <xf numFmtId="0" fontId="17" fillId="2" borderId="1" xfId="0" applyFont="1" applyFill="1" applyBorder="1" applyAlignment="1">
      <alignment horizontal="left" vertical="center"/>
    </xf>
    <xf numFmtId="0" fontId="17" fillId="2" borderId="4" xfId="0" applyFont="1" applyFill="1" applyBorder="1" applyAlignment="1">
      <alignment horizontal="left" vertical="center"/>
    </xf>
    <xf numFmtId="0" fontId="17" fillId="2" borderId="6"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9" fillId="0" borderId="2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9" fillId="0" borderId="0" xfId="0" applyFont="1" applyBorder="1" applyAlignment="1">
      <alignment horizontal="left" vertical="center"/>
    </xf>
    <xf numFmtId="0" fontId="13" fillId="0" borderId="35"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2" fillId="0" borderId="102"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 xfId="0" applyFont="1" applyBorder="1" applyAlignment="1">
      <alignment horizontal="left" vertical="center" shrinkToFit="1"/>
    </xf>
    <xf numFmtId="0" fontId="13" fillId="0" borderId="3" xfId="0" applyFont="1" applyBorder="1" applyAlignment="1">
      <alignment horizontal="left" vertical="center"/>
    </xf>
    <xf numFmtId="0" fontId="12" fillId="0" borderId="32" xfId="0" applyFont="1" applyBorder="1" applyAlignment="1">
      <alignment horizontal="center" vertical="center" shrinkToFit="1"/>
    </xf>
    <xf numFmtId="6" fontId="12" fillId="0" borderId="103" xfId="1" applyFont="1" applyBorder="1" applyAlignment="1">
      <alignment vertical="center"/>
    </xf>
    <xf numFmtId="177" fontId="12" fillId="0" borderId="104" xfId="0" applyNumberFormat="1" applyFont="1" applyBorder="1" applyAlignment="1">
      <alignment vertical="center"/>
    </xf>
    <xf numFmtId="0" fontId="13" fillId="0" borderId="31" xfId="0" applyFont="1" applyBorder="1" applyAlignment="1">
      <alignment horizontal="center" vertical="center" shrinkToFit="1"/>
    </xf>
    <xf numFmtId="6" fontId="12" fillId="0" borderId="105" xfId="1" applyFont="1" applyBorder="1" applyAlignment="1">
      <alignment vertical="center"/>
    </xf>
    <xf numFmtId="177" fontId="12" fillId="0" borderId="106" xfId="0" applyNumberFormat="1" applyFont="1" applyBorder="1" applyAlignment="1">
      <alignment vertical="center"/>
    </xf>
    <xf numFmtId="6" fontId="12" fillId="0" borderId="67" xfId="1" applyFont="1" applyBorder="1" applyAlignment="1">
      <alignment horizontal="right" vertical="center"/>
    </xf>
    <xf numFmtId="0" fontId="13" fillId="0" borderId="74" xfId="0" applyFont="1" applyBorder="1" applyAlignment="1">
      <alignment horizontal="center" vertical="center" shrinkToFit="1"/>
    </xf>
    <xf numFmtId="0" fontId="12" fillId="0" borderId="107" xfId="0" applyFont="1" applyBorder="1" applyAlignment="1">
      <alignment horizontal="left" vertical="center" shrinkToFit="1"/>
    </xf>
    <xf numFmtId="0" fontId="13" fillId="0" borderId="107" xfId="0" applyFont="1" applyBorder="1" applyAlignment="1">
      <alignment horizontal="left" vertical="center"/>
    </xf>
    <xf numFmtId="0" fontId="12" fillId="0" borderId="36" xfId="0" applyFont="1" applyBorder="1" applyAlignment="1">
      <alignment horizontal="center" vertical="center" shrinkToFit="1"/>
    </xf>
    <xf numFmtId="176" fontId="12" fillId="0" borderId="108" xfId="1" applyNumberFormat="1" applyFont="1" applyBorder="1" applyAlignment="1">
      <alignment horizontal="right" vertical="center"/>
    </xf>
    <xf numFmtId="177" fontId="12" fillId="0" borderId="109" xfId="0" applyNumberFormat="1" applyFont="1" applyBorder="1" applyAlignment="1">
      <alignment vertical="center"/>
    </xf>
    <xf numFmtId="6" fontId="12" fillId="0" borderId="43" xfId="1" applyFont="1" applyBorder="1" applyAlignment="1">
      <alignment horizontal="right" vertical="center"/>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5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5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166686</xdr:colOff>
      <xdr:row>13</xdr:row>
      <xdr:rowOff>33337</xdr:rowOff>
    </xdr:from>
    <xdr:to>
      <xdr:col>14</xdr:col>
      <xdr:colOff>380999</xdr:colOff>
      <xdr:row>18</xdr:row>
      <xdr:rowOff>152400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0167936" y="3567112"/>
          <a:ext cx="671513" cy="1023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参加した競技会に〇をしてください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I16" sqref="I16"/>
    </sheetView>
  </sheetViews>
  <sheetFormatPr defaultRowHeight="14.25" x14ac:dyDescent="0.15"/>
  <cols>
    <col min="1" max="1" width="30.75" style="205" bestFit="1" customWidth="1"/>
    <col min="2" max="2" width="6.75" style="205" bestFit="1" customWidth="1"/>
    <col min="3" max="5" width="15.625" style="205" customWidth="1"/>
    <col min="6" max="16384" width="9" style="205"/>
  </cols>
  <sheetData>
    <row r="1" spans="1:5" ht="22.5" customHeight="1" x14ac:dyDescent="0.15">
      <c r="A1" s="204" t="s">
        <v>95</v>
      </c>
      <c r="B1" s="366" t="s">
        <v>190</v>
      </c>
      <c r="C1" s="367"/>
      <c r="D1" s="367"/>
      <c r="E1" s="368"/>
    </row>
    <row r="2" spans="1:5" ht="22.5" customHeight="1" x14ac:dyDescent="0.15">
      <c r="A2" s="206" t="s">
        <v>96</v>
      </c>
      <c r="B2" s="369" t="s">
        <v>152</v>
      </c>
      <c r="C2" s="370"/>
      <c r="D2" s="370"/>
      <c r="E2" s="371"/>
    </row>
    <row r="3" spans="1:5" ht="22.5" customHeight="1" x14ac:dyDescent="0.15"/>
    <row r="4" spans="1:5" ht="22.5" customHeight="1" x14ac:dyDescent="0.15">
      <c r="A4" s="372" t="s">
        <v>15</v>
      </c>
      <c r="B4" s="373"/>
      <c r="C4" s="208">
        <v>11000</v>
      </c>
      <c r="D4" s="208">
        <v>5500</v>
      </c>
      <c r="E4" s="208"/>
    </row>
    <row r="5" spans="1:5" s="212" customFormat="1" ht="22.5" customHeight="1" x14ac:dyDescent="0.15">
      <c r="A5" s="209"/>
      <c r="B5" s="210"/>
      <c r="C5" s="211"/>
      <c r="D5" s="211"/>
      <c r="E5" s="209"/>
    </row>
    <row r="6" spans="1:5" ht="22.5" customHeight="1" x14ac:dyDescent="0.15">
      <c r="A6" s="207" t="s">
        <v>52</v>
      </c>
      <c r="B6" s="207" t="s">
        <v>46</v>
      </c>
      <c r="C6" s="207" t="s">
        <v>12</v>
      </c>
      <c r="D6" s="207" t="s">
        <v>98</v>
      </c>
      <c r="E6" s="207" t="s">
        <v>97</v>
      </c>
    </row>
    <row r="7" spans="1:5" ht="22.5" customHeight="1" x14ac:dyDescent="0.15">
      <c r="A7" s="213" t="s">
        <v>153</v>
      </c>
      <c r="B7" s="214">
        <v>1</v>
      </c>
      <c r="C7" s="215">
        <v>10000</v>
      </c>
      <c r="D7" s="215"/>
      <c r="E7" s="213"/>
    </row>
    <row r="8" spans="1:5" ht="22.5" customHeight="1" x14ac:dyDescent="0.15">
      <c r="A8" s="213" t="s">
        <v>154</v>
      </c>
      <c r="B8" s="214">
        <v>2</v>
      </c>
      <c r="C8" s="215">
        <v>10000</v>
      </c>
      <c r="D8" s="215"/>
      <c r="E8" s="213"/>
    </row>
    <row r="9" spans="1:5" ht="22.5" customHeight="1" x14ac:dyDescent="0.15">
      <c r="A9" s="213" t="s">
        <v>191</v>
      </c>
      <c r="B9" s="214">
        <v>3</v>
      </c>
      <c r="C9" s="215">
        <v>10000</v>
      </c>
      <c r="D9" s="215"/>
      <c r="E9" s="213"/>
    </row>
    <row r="10" spans="1:5" ht="22.5" customHeight="1" x14ac:dyDescent="0.15">
      <c r="A10" s="213" t="s">
        <v>129</v>
      </c>
      <c r="B10" s="214">
        <v>4</v>
      </c>
      <c r="C10" s="215">
        <v>6000</v>
      </c>
      <c r="D10" s="215">
        <v>5000</v>
      </c>
      <c r="E10" s="213"/>
    </row>
    <row r="11" spans="1:5" ht="22.5" customHeight="1" x14ac:dyDescent="0.15">
      <c r="A11" s="213" t="s">
        <v>105</v>
      </c>
      <c r="B11" s="214">
        <v>5</v>
      </c>
      <c r="C11" s="215">
        <v>6000</v>
      </c>
      <c r="D11" s="215">
        <v>5000</v>
      </c>
      <c r="E11" s="213"/>
    </row>
    <row r="12" spans="1:5" ht="22.5" customHeight="1" x14ac:dyDescent="0.15">
      <c r="A12" s="213" t="s">
        <v>106</v>
      </c>
      <c r="B12" s="214">
        <v>6</v>
      </c>
      <c r="C12" s="215">
        <v>7000</v>
      </c>
      <c r="D12" s="215">
        <v>5000</v>
      </c>
      <c r="E12" s="213"/>
    </row>
    <row r="13" spans="1:5" ht="22.5" customHeight="1" x14ac:dyDescent="0.15">
      <c r="A13" s="213" t="s">
        <v>107</v>
      </c>
      <c r="B13" s="214">
        <v>7</v>
      </c>
      <c r="C13" s="215">
        <v>7000</v>
      </c>
      <c r="D13" s="215">
        <v>5000</v>
      </c>
      <c r="E13" s="213"/>
    </row>
    <row r="14" spans="1:5" ht="22.5" customHeight="1" x14ac:dyDescent="0.15">
      <c r="A14" s="213" t="s">
        <v>108</v>
      </c>
      <c r="B14" s="214">
        <v>8</v>
      </c>
      <c r="C14" s="215">
        <v>8000</v>
      </c>
      <c r="D14" s="215">
        <v>5000</v>
      </c>
      <c r="E14" s="213"/>
    </row>
    <row r="15" spans="1:5" ht="22.5" customHeight="1" x14ac:dyDescent="0.15">
      <c r="A15" s="213" t="s">
        <v>104</v>
      </c>
      <c r="B15" s="214">
        <v>9</v>
      </c>
      <c r="C15" s="215">
        <v>8000</v>
      </c>
      <c r="D15" s="215">
        <v>5000</v>
      </c>
      <c r="E15" s="213"/>
    </row>
    <row r="16" spans="1:5" ht="22.5" customHeight="1" x14ac:dyDescent="0.15">
      <c r="A16" s="213" t="s">
        <v>192</v>
      </c>
      <c r="B16" s="214">
        <v>10</v>
      </c>
      <c r="C16" s="215">
        <v>8000</v>
      </c>
      <c r="D16" s="215">
        <v>5000</v>
      </c>
      <c r="E16" s="213"/>
    </row>
    <row r="17" spans="1:5" ht="22.5" customHeight="1" x14ac:dyDescent="0.15">
      <c r="A17" s="213" t="s">
        <v>128</v>
      </c>
      <c r="B17" s="214">
        <v>11</v>
      </c>
      <c r="C17" s="215">
        <v>5000</v>
      </c>
      <c r="D17" s="215">
        <v>5000</v>
      </c>
      <c r="E17" s="213"/>
    </row>
    <row r="18" spans="1:5" ht="22.5" customHeight="1" x14ac:dyDescent="0.15">
      <c r="A18" s="213" t="s">
        <v>193</v>
      </c>
      <c r="B18" s="214">
        <v>12</v>
      </c>
      <c r="C18" s="215">
        <v>6000</v>
      </c>
      <c r="D18" s="215">
        <v>5000</v>
      </c>
      <c r="E18" s="213"/>
    </row>
    <row r="19" spans="1:5" ht="22.5" customHeight="1" x14ac:dyDescent="0.15">
      <c r="A19" s="213" t="s">
        <v>194</v>
      </c>
      <c r="B19" s="214">
        <v>13</v>
      </c>
      <c r="C19" s="215">
        <v>6000</v>
      </c>
      <c r="D19" s="215">
        <v>5000</v>
      </c>
      <c r="E19" s="213"/>
    </row>
    <row r="20" spans="1:5" ht="22.5" customHeight="1" x14ac:dyDescent="0.15">
      <c r="A20" s="213" t="s">
        <v>155</v>
      </c>
      <c r="B20" s="214">
        <v>14</v>
      </c>
      <c r="C20" s="215">
        <v>7000</v>
      </c>
      <c r="D20" s="215">
        <v>5000</v>
      </c>
      <c r="E20" s="213"/>
    </row>
    <row r="21" spans="1:5" ht="22.5" customHeight="1" x14ac:dyDescent="0.15">
      <c r="A21" s="213" t="s">
        <v>156</v>
      </c>
      <c r="B21" s="214">
        <v>15</v>
      </c>
      <c r="C21" s="215">
        <v>7000</v>
      </c>
      <c r="D21" s="215">
        <v>5000</v>
      </c>
      <c r="E21" s="213"/>
    </row>
    <row r="22" spans="1:5" ht="22.5" customHeight="1" x14ac:dyDescent="0.15">
      <c r="A22" s="213" t="s">
        <v>157</v>
      </c>
      <c r="B22" s="214">
        <v>16</v>
      </c>
      <c r="C22" s="215">
        <v>8000</v>
      </c>
      <c r="D22" s="215">
        <v>5000</v>
      </c>
      <c r="E22" s="213"/>
    </row>
    <row r="23" spans="1:5" ht="22.5" customHeight="1" x14ac:dyDescent="0.15">
      <c r="A23" s="213" t="s">
        <v>158</v>
      </c>
      <c r="B23" s="214">
        <v>17</v>
      </c>
      <c r="C23" s="215">
        <v>10000</v>
      </c>
      <c r="D23" s="215"/>
      <c r="E23" s="213"/>
    </row>
    <row r="24" spans="1:5" ht="22.5" customHeight="1" x14ac:dyDescent="0.15">
      <c r="A24" s="213" t="s">
        <v>159</v>
      </c>
      <c r="B24" s="214">
        <v>18</v>
      </c>
      <c r="C24" s="215">
        <v>10000</v>
      </c>
      <c r="D24" s="215"/>
      <c r="E24" s="213"/>
    </row>
    <row r="25" spans="1:5" ht="22.5" customHeight="1" x14ac:dyDescent="0.15">
      <c r="A25" s="213" t="s">
        <v>195</v>
      </c>
      <c r="B25" s="214">
        <v>19</v>
      </c>
      <c r="C25" s="215">
        <v>10000</v>
      </c>
      <c r="D25" s="215"/>
      <c r="E25" s="213"/>
    </row>
    <row r="26" spans="1:5" ht="22.5" customHeight="1" x14ac:dyDescent="0.15">
      <c r="A26" s="213"/>
      <c r="B26" s="214">
        <v>20</v>
      </c>
      <c r="C26" s="215"/>
      <c r="D26" s="215"/>
      <c r="E26" s="213"/>
    </row>
    <row r="27" spans="1:5" ht="22.5" customHeight="1" x14ac:dyDescent="0.15">
      <c r="A27" s="213"/>
      <c r="B27" s="214">
        <v>21</v>
      </c>
      <c r="C27" s="215"/>
      <c r="D27" s="215"/>
      <c r="E27" s="213"/>
    </row>
    <row r="28" spans="1:5" ht="22.5" customHeight="1" x14ac:dyDescent="0.15">
      <c r="A28" s="213"/>
      <c r="B28" s="214">
        <v>22</v>
      </c>
      <c r="C28" s="215"/>
      <c r="D28" s="215"/>
      <c r="E28" s="213"/>
    </row>
    <row r="29" spans="1:5" ht="22.5" customHeight="1" x14ac:dyDescent="0.15">
      <c r="A29" s="213"/>
      <c r="B29" s="214">
        <v>23</v>
      </c>
      <c r="C29" s="215"/>
      <c r="D29" s="215"/>
      <c r="E29" s="213"/>
    </row>
    <row r="30" spans="1:5" ht="22.5" customHeight="1" x14ac:dyDescent="0.15">
      <c r="A30" s="213"/>
      <c r="B30" s="214">
        <v>24</v>
      </c>
      <c r="C30" s="215"/>
      <c r="D30" s="215"/>
      <c r="E30" s="213"/>
    </row>
    <row r="31" spans="1:5" ht="22.5" customHeight="1" x14ac:dyDescent="0.15">
      <c r="A31" s="213"/>
      <c r="B31" s="214">
        <v>25</v>
      </c>
      <c r="C31" s="215"/>
      <c r="D31" s="215"/>
      <c r="E31" s="213"/>
    </row>
    <row r="32" spans="1:5" ht="22.5" customHeight="1" x14ac:dyDescent="0.15">
      <c r="A32" s="213"/>
      <c r="B32" s="214">
        <v>26</v>
      </c>
      <c r="C32" s="215"/>
      <c r="D32" s="215"/>
      <c r="E32" s="213"/>
    </row>
    <row r="33" spans="1:5" ht="22.5" customHeight="1" x14ac:dyDescent="0.15">
      <c r="A33" s="213"/>
      <c r="B33" s="214">
        <v>27</v>
      </c>
      <c r="C33" s="215"/>
      <c r="D33" s="215"/>
      <c r="E33" s="213"/>
    </row>
    <row r="34" spans="1:5" ht="22.5" customHeight="1" x14ac:dyDescent="0.15">
      <c r="A34" s="213"/>
      <c r="B34" s="214">
        <v>28</v>
      </c>
      <c r="C34" s="215"/>
      <c r="D34" s="215"/>
      <c r="E34" s="213"/>
    </row>
    <row r="35" spans="1:5" ht="22.5" customHeight="1" x14ac:dyDescent="0.15">
      <c r="A35" s="213"/>
      <c r="B35" s="214">
        <v>29</v>
      </c>
      <c r="C35" s="215"/>
      <c r="D35" s="215"/>
      <c r="E35" s="213"/>
    </row>
    <row r="36" spans="1:5" ht="22.5" customHeight="1" x14ac:dyDescent="0.15">
      <c r="A36" s="213"/>
      <c r="B36" s="214">
        <v>30</v>
      </c>
      <c r="C36" s="215"/>
      <c r="D36" s="215"/>
      <c r="E36" s="213"/>
    </row>
    <row r="37" spans="1:5" ht="22.5" customHeight="1" x14ac:dyDescent="0.15">
      <c r="A37" s="213"/>
      <c r="B37" s="214">
        <v>31</v>
      </c>
      <c r="C37" s="215"/>
      <c r="D37" s="215"/>
      <c r="E37" s="213"/>
    </row>
    <row r="38" spans="1:5" ht="22.5" customHeight="1" x14ac:dyDescent="0.15">
      <c r="A38" s="213"/>
      <c r="B38" s="214">
        <v>32</v>
      </c>
      <c r="C38" s="215"/>
      <c r="D38" s="215"/>
      <c r="E38" s="213"/>
    </row>
    <row r="39" spans="1:5" ht="22.5" customHeight="1" x14ac:dyDescent="0.15">
      <c r="A39" s="213"/>
      <c r="B39" s="214">
        <v>33</v>
      </c>
      <c r="C39" s="215"/>
      <c r="D39" s="215"/>
      <c r="E39" s="213"/>
    </row>
    <row r="40" spans="1:5" ht="22.5" customHeight="1" x14ac:dyDescent="0.15">
      <c r="A40" s="213"/>
      <c r="B40" s="214">
        <v>34</v>
      </c>
      <c r="C40" s="215"/>
      <c r="D40" s="215"/>
      <c r="E40" s="213"/>
    </row>
    <row r="41" spans="1:5" ht="22.5" customHeight="1" x14ac:dyDescent="0.15">
      <c r="A41" s="213"/>
      <c r="B41" s="214">
        <v>35</v>
      </c>
      <c r="C41" s="215"/>
      <c r="D41" s="215"/>
      <c r="E41" s="213"/>
    </row>
    <row r="42" spans="1:5" ht="22.5" customHeight="1" x14ac:dyDescent="0.15">
      <c r="A42" s="213"/>
      <c r="B42" s="214">
        <v>36</v>
      </c>
      <c r="C42" s="215"/>
      <c r="D42" s="215"/>
      <c r="E42" s="213"/>
    </row>
    <row r="43" spans="1:5" ht="22.5" customHeight="1" x14ac:dyDescent="0.15">
      <c r="A43" s="213"/>
      <c r="B43" s="214">
        <v>37</v>
      </c>
      <c r="C43" s="215"/>
      <c r="D43" s="215"/>
      <c r="E43" s="213"/>
    </row>
    <row r="44" spans="1:5" ht="22.5" customHeight="1" x14ac:dyDescent="0.15">
      <c r="A44" s="213"/>
      <c r="B44" s="214">
        <v>38</v>
      </c>
      <c r="C44" s="215"/>
      <c r="D44" s="215"/>
      <c r="E44" s="213"/>
    </row>
    <row r="45" spans="1:5" ht="22.5" customHeight="1" x14ac:dyDescent="0.15">
      <c r="A45" s="213"/>
      <c r="B45" s="214">
        <v>39</v>
      </c>
      <c r="C45" s="215"/>
      <c r="D45" s="215"/>
      <c r="E45" s="213"/>
    </row>
    <row r="46" spans="1:5" ht="22.5" customHeight="1" x14ac:dyDescent="0.15">
      <c r="A46" s="213"/>
      <c r="B46" s="214">
        <v>40</v>
      </c>
      <c r="C46" s="215"/>
      <c r="D46" s="215"/>
      <c r="E46" s="213"/>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view="pageBreakPreview" zoomScaleNormal="130" zoomScaleSheetLayoutView="100" workbookViewId="0">
      <selection activeCell="A17" sqref="A17:E28"/>
    </sheetView>
  </sheetViews>
  <sheetFormatPr defaultRowHeight="15" x14ac:dyDescent="0.25"/>
  <cols>
    <col min="1" max="1" width="10.625" style="7" customWidth="1"/>
    <col min="2" max="2" width="17.5" style="7" customWidth="1"/>
    <col min="3" max="4" width="9" style="7"/>
    <col min="5" max="5" width="7.5" style="7" bestFit="1" customWidth="1"/>
    <col min="6" max="6" width="7.5" style="7" customWidth="1"/>
    <col min="7" max="7" width="9" style="7"/>
    <col min="8" max="8" width="10.625" style="7" customWidth="1"/>
    <col min="9" max="9" width="17.5" style="7" customWidth="1"/>
    <col min="10" max="11" width="9" style="7"/>
    <col min="12" max="13" width="7.5" style="7" customWidth="1"/>
    <col min="14" max="15" width="6" style="7" customWidth="1"/>
    <col min="16" max="16384" width="9" style="7"/>
  </cols>
  <sheetData>
    <row r="1" spans="1:15" ht="19.5" customHeight="1" x14ac:dyDescent="0.25">
      <c r="A1" s="584" t="s">
        <v>127</v>
      </c>
      <c r="B1" s="584"/>
      <c r="C1" s="584"/>
      <c r="D1" s="584"/>
      <c r="E1" s="584"/>
      <c r="F1" s="584"/>
      <c r="G1" s="584"/>
      <c r="H1" s="5"/>
      <c r="I1" s="3" t="s">
        <v>21</v>
      </c>
      <c r="J1" s="558"/>
      <c r="K1" s="558"/>
      <c r="L1" s="558"/>
      <c r="M1" s="558"/>
    </row>
    <row r="2" spans="1:15" ht="21.75" customHeight="1" x14ac:dyDescent="0.3">
      <c r="A2" s="585" t="s">
        <v>36</v>
      </c>
      <c r="B2" s="585"/>
      <c r="C2" s="6" t="s">
        <v>6</v>
      </c>
      <c r="D2" s="588"/>
      <c r="E2" s="588"/>
      <c r="F2" s="588"/>
      <c r="G2" s="588"/>
      <c r="H2" s="5"/>
      <c r="I2" s="3" t="s">
        <v>22</v>
      </c>
      <c r="J2" s="559"/>
      <c r="K2" s="559"/>
      <c r="L2" s="559"/>
      <c r="M2" s="559"/>
    </row>
    <row r="3" spans="1:15" ht="21.75" customHeight="1" x14ac:dyDescent="0.3">
      <c r="A3" s="585" t="s">
        <v>37</v>
      </c>
      <c r="B3" s="585"/>
      <c r="C3" s="6" t="s">
        <v>20</v>
      </c>
      <c r="D3" s="589"/>
      <c r="E3" s="589"/>
      <c r="F3" s="589"/>
      <c r="G3" s="589"/>
      <c r="H3" s="5"/>
      <c r="I3" s="4" t="s">
        <v>23</v>
      </c>
      <c r="J3" s="559"/>
      <c r="K3" s="559"/>
      <c r="L3" s="559"/>
      <c r="M3" s="559"/>
    </row>
    <row r="4" spans="1:15" ht="9" customHeight="1" thickBot="1" x14ac:dyDescent="0.3"/>
    <row r="5" spans="1:15" s="8" customFormat="1" ht="20.25" customHeight="1" thickBot="1" x14ac:dyDescent="0.2">
      <c r="A5" s="581" t="s">
        <v>8</v>
      </c>
      <c r="B5" s="582"/>
      <c r="C5" s="582"/>
      <c r="D5" s="582"/>
      <c r="E5" s="582"/>
      <c r="F5" s="582"/>
      <c r="G5" s="582"/>
      <c r="H5" s="582"/>
      <c r="I5" s="582"/>
      <c r="J5" s="582"/>
      <c r="K5" s="582"/>
      <c r="L5" s="582"/>
      <c r="M5" s="582"/>
      <c r="N5" s="582"/>
      <c r="O5" s="583"/>
    </row>
    <row r="6" spans="1:15" s="9" customFormat="1" ht="12" customHeight="1" x14ac:dyDescent="0.2">
      <c r="A6" s="565" t="s">
        <v>7</v>
      </c>
      <c r="B6" s="544" t="s">
        <v>30</v>
      </c>
      <c r="C6" s="545"/>
      <c r="D6" s="548" t="s">
        <v>2</v>
      </c>
      <c r="E6" s="548" t="s">
        <v>5</v>
      </c>
      <c r="F6" s="548" t="s">
        <v>1</v>
      </c>
      <c r="G6" s="548" t="s">
        <v>3</v>
      </c>
      <c r="H6" s="548" t="s">
        <v>0</v>
      </c>
      <c r="I6" s="545" t="s">
        <v>18</v>
      </c>
      <c r="J6" s="544" t="s">
        <v>4</v>
      </c>
      <c r="K6" s="545"/>
      <c r="L6" s="560" t="s">
        <v>35</v>
      </c>
      <c r="M6" s="561"/>
      <c r="N6" s="579" t="s">
        <v>121</v>
      </c>
      <c r="O6" s="580"/>
    </row>
    <row r="7" spans="1:15" s="9" customFormat="1" ht="12" customHeight="1" thickBot="1" x14ac:dyDescent="0.25">
      <c r="A7" s="566"/>
      <c r="B7" s="546"/>
      <c r="C7" s="547"/>
      <c r="D7" s="549"/>
      <c r="E7" s="549"/>
      <c r="F7" s="549"/>
      <c r="G7" s="549"/>
      <c r="H7" s="549"/>
      <c r="I7" s="547"/>
      <c r="J7" s="546"/>
      <c r="K7" s="547"/>
      <c r="L7" s="47" t="s">
        <v>24</v>
      </c>
      <c r="M7" s="259" t="s">
        <v>25</v>
      </c>
      <c r="N7" s="266" t="s">
        <v>122</v>
      </c>
      <c r="O7" s="267" t="s">
        <v>123</v>
      </c>
    </row>
    <row r="8" spans="1:15" s="9" customFormat="1" ht="27" customHeight="1" x14ac:dyDescent="0.2">
      <c r="A8" s="51"/>
      <c r="B8" s="539"/>
      <c r="C8" s="540"/>
      <c r="D8" s="52" t="s">
        <v>29</v>
      </c>
      <c r="E8" s="53"/>
      <c r="F8" s="54"/>
      <c r="G8" s="54"/>
      <c r="H8" s="54"/>
      <c r="I8" s="271" t="s">
        <v>28</v>
      </c>
      <c r="J8" s="539" t="s">
        <v>19</v>
      </c>
      <c r="K8" s="540"/>
      <c r="L8" s="55" t="s">
        <v>41</v>
      </c>
      <c r="M8" s="260" t="s">
        <v>41</v>
      </c>
      <c r="N8" s="263"/>
      <c r="O8" s="268"/>
    </row>
    <row r="9" spans="1:15" s="9" customFormat="1" ht="27" customHeight="1" x14ac:dyDescent="0.2">
      <c r="A9" s="257"/>
      <c r="B9" s="537"/>
      <c r="C9" s="538"/>
      <c r="D9" s="39" t="s">
        <v>29</v>
      </c>
      <c r="E9" s="37"/>
      <c r="F9" s="17"/>
      <c r="G9" s="17"/>
      <c r="H9" s="17"/>
      <c r="I9" s="272" t="s">
        <v>28</v>
      </c>
      <c r="J9" s="537" t="s">
        <v>19</v>
      </c>
      <c r="K9" s="538"/>
      <c r="L9" s="50" t="s">
        <v>41</v>
      </c>
      <c r="M9" s="261" t="s">
        <v>41</v>
      </c>
      <c r="N9" s="263"/>
      <c r="O9" s="268"/>
    </row>
    <row r="10" spans="1:15" s="9" customFormat="1" ht="27" customHeight="1" x14ac:dyDescent="0.2">
      <c r="A10" s="257"/>
      <c r="B10" s="537"/>
      <c r="C10" s="538"/>
      <c r="D10" s="39" t="s">
        <v>29</v>
      </c>
      <c r="E10" s="37"/>
      <c r="F10" s="17"/>
      <c r="G10" s="17"/>
      <c r="H10" s="17"/>
      <c r="I10" s="272" t="s">
        <v>28</v>
      </c>
      <c r="J10" s="537" t="s">
        <v>19</v>
      </c>
      <c r="K10" s="538"/>
      <c r="L10" s="50" t="s">
        <v>41</v>
      </c>
      <c r="M10" s="261" t="s">
        <v>41</v>
      </c>
      <c r="N10" s="263"/>
      <c r="O10" s="268"/>
    </row>
    <row r="11" spans="1:15" s="9" customFormat="1" ht="27" customHeight="1" x14ac:dyDescent="0.2">
      <c r="A11" s="257"/>
      <c r="B11" s="537"/>
      <c r="C11" s="538"/>
      <c r="D11" s="39" t="s">
        <v>29</v>
      </c>
      <c r="E11" s="37"/>
      <c r="F11" s="17"/>
      <c r="G11" s="17"/>
      <c r="H11" s="17"/>
      <c r="I11" s="272" t="s">
        <v>28</v>
      </c>
      <c r="J11" s="537" t="s">
        <v>19</v>
      </c>
      <c r="K11" s="538"/>
      <c r="L11" s="50" t="s">
        <v>41</v>
      </c>
      <c r="M11" s="261" t="s">
        <v>41</v>
      </c>
      <c r="N11" s="263"/>
      <c r="O11" s="268"/>
    </row>
    <row r="12" spans="1:15" s="9" customFormat="1" ht="27" customHeight="1" x14ac:dyDescent="0.2">
      <c r="A12" s="257"/>
      <c r="B12" s="537"/>
      <c r="C12" s="538"/>
      <c r="D12" s="39" t="s">
        <v>29</v>
      </c>
      <c r="E12" s="37"/>
      <c r="F12" s="17"/>
      <c r="G12" s="17"/>
      <c r="H12" s="17"/>
      <c r="I12" s="272" t="s">
        <v>28</v>
      </c>
      <c r="J12" s="537" t="s">
        <v>19</v>
      </c>
      <c r="K12" s="538"/>
      <c r="L12" s="50" t="s">
        <v>41</v>
      </c>
      <c r="M12" s="261" t="s">
        <v>41</v>
      </c>
      <c r="N12" s="263"/>
      <c r="O12" s="268"/>
    </row>
    <row r="13" spans="1:15" s="9" customFormat="1" ht="27" customHeight="1" thickBot="1" x14ac:dyDescent="0.25">
      <c r="A13" s="258"/>
      <c r="B13" s="541"/>
      <c r="C13" s="542"/>
      <c r="D13" s="40" t="s">
        <v>29</v>
      </c>
      <c r="E13" s="38"/>
      <c r="F13" s="18"/>
      <c r="G13" s="18"/>
      <c r="H13" s="18"/>
      <c r="I13" s="273" t="s">
        <v>28</v>
      </c>
      <c r="J13" s="541"/>
      <c r="K13" s="542"/>
      <c r="L13" s="56" t="s">
        <v>41</v>
      </c>
      <c r="M13" s="262" t="s">
        <v>41</v>
      </c>
      <c r="N13" s="269"/>
      <c r="O13" s="270"/>
    </row>
    <row r="14" spans="1:15" s="9" customFormat="1" ht="14.25" customHeight="1" x14ac:dyDescent="0.2">
      <c r="A14" s="590" t="s">
        <v>34</v>
      </c>
      <c r="B14" s="590"/>
      <c r="C14" s="590"/>
      <c r="D14" s="590"/>
      <c r="E14" s="590"/>
      <c r="F14" s="590"/>
      <c r="G14" s="590"/>
      <c r="H14" s="590"/>
      <c r="I14" s="590"/>
      <c r="J14" s="590"/>
      <c r="K14" s="590"/>
      <c r="L14" s="590"/>
      <c r="M14" s="590"/>
    </row>
    <row r="15" spans="1:15" s="9" customFormat="1" ht="10.5" customHeight="1" thickBot="1" x14ac:dyDescent="0.25"/>
    <row r="16" spans="1:15" s="8" customFormat="1" ht="20.25" customHeight="1" thickBot="1" x14ac:dyDescent="0.2">
      <c r="A16" s="1" t="s">
        <v>9</v>
      </c>
      <c r="B16" s="10"/>
      <c r="C16" s="10"/>
      <c r="D16" s="10"/>
      <c r="E16" s="10"/>
      <c r="F16" s="10"/>
      <c r="G16" s="11"/>
      <c r="H16" s="10"/>
      <c r="I16" s="10"/>
      <c r="J16" s="10"/>
      <c r="K16" s="10"/>
      <c r="L16" s="10"/>
      <c r="M16" s="12"/>
    </row>
    <row r="17" spans="1:13" s="9" customFormat="1" ht="13.5" customHeight="1" x14ac:dyDescent="0.2">
      <c r="A17" s="568" t="s">
        <v>7</v>
      </c>
      <c r="B17" s="44" t="s">
        <v>10</v>
      </c>
      <c r="C17" s="586" t="s">
        <v>5</v>
      </c>
      <c r="D17" s="570" t="s">
        <v>38</v>
      </c>
      <c r="E17" s="548" t="s">
        <v>2</v>
      </c>
      <c r="F17" s="572" t="s">
        <v>40</v>
      </c>
      <c r="G17" s="45"/>
      <c r="H17" s="568" t="s">
        <v>7</v>
      </c>
      <c r="I17" s="44" t="s">
        <v>10</v>
      </c>
      <c r="J17" s="586" t="s">
        <v>5</v>
      </c>
      <c r="K17" s="570" t="s">
        <v>39</v>
      </c>
      <c r="L17" s="548" t="s">
        <v>2</v>
      </c>
      <c r="M17" s="575" t="s">
        <v>40</v>
      </c>
    </row>
    <row r="18" spans="1:13" s="9" customFormat="1" ht="12.75" thickBot="1" x14ac:dyDescent="0.25">
      <c r="A18" s="569"/>
      <c r="B18" s="49" t="s">
        <v>16</v>
      </c>
      <c r="C18" s="587"/>
      <c r="D18" s="571"/>
      <c r="E18" s="549"/>
      <c r="F18" s="573"/>
      <c r="G18" s="46"/>
      <c r="H18" s="569"/>
      <c r="I18" s="49" t="s">
        <v>16</v>
      </c>
      <c r="J18" s="587"/>
      <c r="K18" s="571"/>
      <c r="L18" s="549"/>
      <c r="M18" s="576"/>
    </row>
    <row r="19" spans="1:13" s="13" customFormat="1" ht="16.5" customHeight="1" x14ac:dyDescent="0.15">
      <c r="A19" s="574"/>
      <c r="B19" s="48"/>
      <c r="C19" s="564"/>
      <c r="D19" s="564" t="s">
        <v>17</v>
      </c>
      <c r="E19" s="578" t="s">
        <v>42</v>
      </c>
      <c r="F19" s="577"/>
      <c r="G19" s="15"/>
      <c r="H19" s="574"/>
      <c r="I19" s="48"/>
      <c r="J19" s="564"/>
      <c r="K19" s="564" t="s">
        <v>17</v>
      </c>
      <c r="L19" s="578" t="s">
        <v>42</v>
      </c>
      <c r="M19" s="567"/>
    </row>
    <row r="20" spans="1:13" s="9" customFormat="1" ht="25.5" customHeight="1" x14ac:dyDescent="0.2">
      <c r="A20" s="552"/>
      <c r="B20" s="35"/>
      <c r="C20" s="550"/>
      <c r="D20" s="550"/>
      <c r="E20" s="564"/>
      <c r="F20" s="556"/>
      <c r="G20" s="16"/>
      <c r="H20" s="552"/>
      <c r="I20" s="35"/>
      <c r="J20" s="550"/>
      <c r="K20" s="550"/>
      <c r="L20" s="564"/>
      <c r="M20" s="562"/>
    </row>
    <row r="21" spans="1:13" s="13" customFormat="1" ht="16.5" customHeight="1" x14ac:dyDescent="0.15">
      <c r="A21" s="552"/>
      <c r="B21" s="34"/>
      <c r="C21" s="550"/>
      <c r="D21" s="550" t="s">
        <v>17</v>
      </c>
      <c r="E21" s="554" t="s">
        <v>42</v>
      </c>
      <c r="F21" s="556"/>
      <c r="G21" s="15"/>
      <c r="H21" s="552"/>
      <c r="I21" s="34"/>
      <c r="J21" s="550"/>
      <c r="K21" s="550" t="s">
        <v>17</v>
      </c>
      <c r="L21" s="554" t="s">
        <v>42</v>
      </c>
      <c r="M21" s="562"/>
    </row>
    <row r="22" spans="1:13" s="9" customFormat="1" ht="25.5" customHeight="1" x14ac:dyDescent="0.2">
      <c r="A22" s="552"/>
      <c r="B22" s="35"/>
      <c r="C22" s="550"/>
      <c r="D22" s="550"/>
      <c r="E22" s="564"/>
      <c r="F22" s="556"/>
      <c r="G22" s="16"/>
      <c r="H22" s="552"/>
      <c r="I22" s="35"/>
      <c r="J22" s="550"/>
      <c r="K22" s="550"/>
      <c r="L22" s="564"/>
      <c r="M22" s="562"/>
    </row>
    <row r="23" spans="1:13" s="13" customFormat="1" ht="16.5" customHeight="1" x14ac:dyDescent="0.15">
      <c r="A23" s="552"/>
      <c r="B23" s="34"/>
      <c r="C23" s="550"/>
      <c r="D23" s="550" t="s">
        <v>17</v>
      </c>
      <c r="E23" s="554" t="s">
        <v>42</v>
      </c>
      <c r="F23" s="556"/>
      <c r="G23" s="15"/>
      <c r="H23" s="552"/>
      <c r="I23" s="34"/>
      <c r="J23" s="550"/>
      <c r="K23" s="550" t="s">
        <v>17</v>
      </c>
      <c r="L23" s="554" t="s">
        <v>42</v>
      </c>
      <c r="M23" s="562"/>
    </row>
    <row r="24" spans="1:13" s="9" customFormat="1" ht="25.5" customHeight="1" x14ac:dyDescent="0.2">
      <c r="A24" s="552"/>
      <c r="B24" s="35"/>
      <c r="C24" s="550"/>
      <c r="D24" s="550"/>
      <c r="E24" s="564"/>
      <c r="F24" s="556"/>
      <c r="G24" s="16"/>
      <c r="H24" s="552"/>
      <c r="I24" s="35"/>
      <c r="J24" s="550"/>
      <c r="K24" s="550"/>
      <c r="L24" s="564"/>
      <c r="M24" s="562"/>
    </row>
    <row r="25" spans="1:13" s="13" customFormat="1" ht="16.5" customHeight="1" x14ac:dyDescent="0.15">
      <c r="A25" s="552"/>
      <c r="B25" s="34"/>
      <c r="C25" s="550"/>
      <c r="D25" s="550" t="s">
        <v>17</v>
      </c>
      <c r="E25" s="554" t="s">
        <v>42</v>
      </c>
      <c r="F25" s="556"/>
      <c r="G25" s="15"/>
      <c r="H25" s="552"/>
      <c r="I25" s="34"/>
      <c r="J25" s="550"/>
      <c r="K25" s="550" t="s">
        <v>17</v>
      </c>
      <c r="L25" s="554" t="s">
        <v>42</v>
      </c>
      <c r="M25" s="562"/>
    </row>
    <row r="26" spans="1:13" s="9" customFormat="1" ht="25.5" customHeight="1" x14ac:dyDescent="0.2">
      <c r="A26" s="552"/>
      <c r="B26" s="35"/>
      <c r="C26" s="550"/>
      <c r="D26" s="550"/>
      <c r="E26" s="564"/>
      <c r="F26" s="556"/>
      <c r="G26" s="16"/>
      <c r="H26" s="552"/>
      <c r="I26" s="35"/>
      <c r="J26" s="550"/>
      <c r="K26" s="550"/>
      <c r="L26" s="564"/>
      <c r="M26" s="562"/>
    </row>
    <row r="27" spans="1:13" s="13" customFormat="1" ht="16.5" customHeight="1" x14ac:dyDescent="0.15">
      <c r="A27" s="552"/>
      <c r="B27" s="34"/>
      <c r="C27" s="550"/>
      <c r="D27" s="550" t="s">
        <v>17</v>
      </c>
      <c r="E27" s="554" t="s">
        <v>42</v>
      </c>
      <c r="F27" s="556"/>
      <c r="G27" s="15"/>
      <c r="H27" s="552"/>
      <c r="I27" s="34"/>
      <c r="J27" s="550"/>
      <c r="K27" s="550" t="s">
        <v>17</v>
      </c>
      <c r="L27" s="554" t="s">
        <v>42</v>
      </c>
      <c r="M27" s="562"/>
    </row>
    <row r="28" spans="1:13" s="9" customFormat="1" ht="25.5" customHeight="1" thickBot="1" x14ac:dyDescent="0.25">
      <c r="A28" s="553"/>
      <c r="B28" s="36"/>
      <c r="C28" s="551"/>
      <c r="D28" s="551"/>
      <c r="E28" s="555"/>
      <c r="F28" s="557"/>
      <c r="G28" s="16"/>
      <c r="H28" s="553"/>
      <c r="I28" s="36"/>
      <c r="J28" s="551"/>
      <c r="K28" s="551"/>
      <c r="L28" s="555"/>
      <c r="M28" s="563"/>
    </row>
    <row r="29" spans="1:13" ht="7.5" customHeight="1" x14ac:dyDescent="0.25">
      <c r="A29" s="14"/>
      <c r="B29" s="14"/>
      <c r="C29" s="14"/>
      <c r="D29" s="14"/>
      <c r="E29" s="14"/>
      <c r="F29" s="14"/>
      <c r="G29" s="14"/>
      <c r="H29" s="14"/>
      <c r="I29" s="14"/>
      <c r="J29" s="14"/>
      <c r="K29" s="14"/>
      <c r="L29" s="14"/>
      <c r="M29" s="14"/>
    </row>
    <row r="30" spans="1:13" ht="34.5" customHeight="1" x14ac:dyDescent="0.3">
      <c r="A30" s="543" t="s">
        <v>31</v>
      </c>
      <c r="B30" s="543"/>
      <c r="C30" s="543"/>
      <c r="D30" s="543"/>
      <c r="E30" s="543"/>
      <c r="F30" s="543"/>
      <c r="G30" s="543"/>
      <c r="H30" s="543"/>
      <c r="I30" s="543"/>
      <c r="J30" s="543"/>
      <c r="K30" s="543"/>
      <c r="L30" s="543"/>
      <c r="M30" s="543"/>
    </row>
    <row r="31" spans="1:13" ht="21.75" customHeight="1" x14ac:dyDescent="0.3">
      <c r="A31" s="41"/>
      <c r="B31" s="41"/>
      <c r="C31" s="41"/>
      <c r="D31" s="42" t="s">
        <v>32</v>
      </c>
      <c r="E31" s="42"/>
      <c r="F31" s="2"/>
      <c r="G31" s="43"/>
      <c r="I31" s="42" t="s">
        <v>33</v>
      </c>
      <c r="J31" s="2"/>
      <c r="K31" s="42"/>
      <c r="L31" s="42"/>
      <c r="M31" s="42"/>
    </row>
    <row r="32" spans="1:13" x14ac:dyDescent="0.25">
      <c r="A32" s="14"/>
      <c r="B32" s="14"/>
      <c r="C32" s="14"/>
      <c r="D32" s="14"/>
      <c r="E32" s="14"/>
      <c r="F32" s="14"/>
      <c r="G32" s="14"/>
      <c r="H32" s="14"/>
      <c r="I32" s="14"/>
      <c r="J32" s="14"/>
      <c r="K32" s="14"/>
      <c r="L32" s="14"/>
      <c r="M32" s="14"/>
    </row>
    <row r="33" spans="1:13" x14ac:dyDescent="0.25">
      <c r="A33" s="14"/>
      <c r="B33" s="14"/>
      <c r="C33" s="14"/>
      <c r="D33" s="14"/>
      <c r="E33" s="14"/>
      <c r="F33" s="14"/>
      <c r="G33" s="14"/>
      <c r="H33" s="14"/>
      <c r="I33" s="14"/>
      <c r="J33" s="14"/>
      <c r="K33" s="14"/>
      <c r="L33" s="14"/>
      <c r="M33" s="14"/>
    </row>
    <row r="34" spans="1:13" x14ac:dyDescent="0.25">
      <c r="A34" s="14"/>
      <c r="B34" s="14"/>
      <c r="C34" s="14"/>
      <c r="D34" s="14"/>
      <c r="E34" s="14"/>
      <c r="F34" s="14"/>
      <c r="G34" s="14"/>
      <c r="H34" s="14"/>
      <c r="I34" s="14"/>
      <c r="J34" s="14"/>
      <c r="K34" s="14"/>
      <c r="L34" s="14"/>
      <c r="M34" s="14"/>
    </row>
    <row r="35" spans="1:13" x14ac:dyDescent="0.25">
      <c r="A35" s="14"/>
      <c r="B35" s="14"/>
      <c r="C35" s="14"/>
      <c r="D35" s="14"/>
      <c r="E35" s="14"/>
      <c r="F35" s="14"/>
      <c r="G35" s="14"/>
      <c r="H35" s="14"/>
      <c r="I35" s="14"/>
      <c r="J35" s="14"/>
      <c r="K35" s="14"/>
      <c r="L35" s="14"/>
      <c r="M35" s="14"/>
    </row>
    <row r="36" spans="1:13" x14ac:dyDescent="0.25">
      <c r="A36" s="14"/>
      <c r="B36" s="14"/>
      <c r="C36" s="14"/>
      <c r="D36" s="14"/>
      <c r="E36" s="14"/>
      <c r="F36" s="14"/>
      <c r="G36" s="14"/>
      <c r="H36" s="14"/>
      <c r="I36" s="14"/>
      <c r="J36" s="14"/>
      <c r="K36" s="14"/>
      <c r="L36" s="14"/>
      <c r="M36" s="14"/>
    </row>
    <row r="37" spans="1:13" x14ac:dyDescent="0.25">
      <c r="A37" s="14"/>
      <c r="B37" s="14"/>
      <c r="C37" s="14"/>
      <c r="D37" s="14"/>
      <c r="E37" s="14"/>
      <c r="F37" s="14"/>
      <c r="G37" s="14"/>
      <c r="H37" s="14"/>
      <c r="I37" s="14"/>
      <c r="J37" s="14"/>
      <c r="K37" s="14"/>
      <c r="L37" s="14"/>
      <c r="M37" s="14"/>
    </row>
    <row r="38" spans="1:13" x14ac:dyDescent="0.25">
      <c r="A38" s="14"/>
      <c r="B38" s="14"/>
      <c r="C38" s="14"/>
      <c r="D38" s="14"/>
      <c r="E38" s="14"/>
      <c r="F38" s="14"/>
      <c r="G38" s="14"/>
      <c r="H38" s="14"/>
      <c r="I38" s="14"/>
      <c r="J38" s="14"/>
      <c r="K38" s="14"/>
      <c r="L38" s="14"/>
      <c r="M38" s="14"/>
    </row>
  </sheetData>
  <mergeCells count="94">
    <mergeCell ref="N6:O6"/>
    <mergeCell ref="A5:O5"/>
    <mergeCell ref="L19:L20"/>
    <mergeCell ref="A1:G1"/>
    <mergeCell ref="A2:B2"/>
    <mergeCell ref="A3:B3"/>
    <mergeCell ref="J17:J18"/>
    <mergeCell ref="C17:C18"/>
    <mergeCell ref="D2:G2"/>
    <mergeCell ref="D3:G3"/>
    <mergeCell ref="L17:L18"/>
    <mergeCell ref="I6:I7"/>
    <mergeCell ref="H6:H7"/>
    <mergeCell ref="B6:C7"/>
    <mergeCell ref="D6:D7"/>
    <mergeCell ref="A14:M14"/>
    <mergeCell ref="A6:A7"/>
    <mergeCell ref="M19:M20"/>
    <mergeCell ref="A17:A18"/>
    <mergeCell ref="D17:D18"/>
    <mergeCell ref="E17:E18"/>
    <mergeCell ref="F17:F18"/>
    <mergeCell ref="H17:H18"/>
    <mergeCell ref="A19:A20"/>
    <mergeCell ref="M17:M18"/>
    <mergeCell ref="K17:K18"/>
    <mergeCell ref="F19:F20"/>
    <mergeCell ref="H19:H20"/>
    <mergeCell ref="C19:C20"/>
    <mergeCell ref="D19:D20"/>
    <mergeCell ref="E19:E20"/>
    <mergeCell ref="J19:J20"/>
    <mergeCell ref="K19:K20"/>
    <mergeCell ref="A21:A22"/>
    <mergeCell ref="C21:C22"/>
    <mergeCell ref="D21:D22"/>
    <mergeCell ref="E21:E22"/>
    <mergeCell ref="F21:F22"/>
    <mergeCell ref="A23:A24"/>
    <mergeCell ref="C23:C24"/>
    <mergeCell ref="D23:D24"/>
    <mergeCell ref="E23:E24"/>
    <mergeCell ref="F23:F24"/>
    <mergeCell ref="D25:D26"/>
    <mergeCell ref="E25:E26"/>
    <mergeCell ref="F25:F26"/>
    <mergeCell ref="H25:H26"/>
    <mergeCell ref="K21:K22"/>
    <mergeCell ref="H23:H24"/>
    <mergeCell ref="H21:H22"/>
    <mergeCell ref="J1:M1"/>
    <mergeCell ref="J2:M2"/>
    <mergeCell ref="J3:M3"/>
    <mergeCell ref="L6:M6"/>
    <mergeCell ref="L27:L28"/>
    <mergeCell ref="M27:M28"/>
    <mergeCell ref="J25:J26"/>
    <mergeCell ref="K25:K26"/>
    <mergeCell ref="L25:L26"/>
    <mergeCell ref="M25:M26"/>
    <mergeCell ref="L23:L24"/>
    <mergeCell ref="M23:M24"/>
    <mergeCell ref="J23:J24"/>
    <mergeCell ref="K23:K24"/>
    <mergeCell ref="L21:L22"/>
    <mergeCell ref="M21:M22"/>
    <mergeCell ref="A30:M30"/>
    <mergeCell ref="J6:K7"/>
    <mergeCell ref="G6:G7"/>
    <mergeCell ref="F6:F7"/>
    <mergeCell ref="E6:E7"/>
    <mergeCell ref="J21:J22"/>
    <mergeCell ref="J27:J28"/>
    <mergeCell ref="K27:K28"/>
    <mergeCell ref="A27:A28"/>
    <mergeCell ref="C27:C28"/>
    <mergeCell ref="D27:D28"/>
    <mergeCell ref="E27:E28"/>
    <mergeCell ref="F27:F28"/>
    <mergeCell ref="H27:H28"/>
    <mergeCell ref="A25:A26"/>
    <mergeCell ref="C25:C26"/>
    <mergeCell ref="B10:C10"/>
    <mergeCell ref="B9:C9"/>
    <mergeCell ref="B8:C8"/>
    <mergeCell ref="J13:K13"/>
    <mergeCell ref="J12:K12"/>
    <mergeCell ref="J11:K11"/>
    <mergeCell ref="J10:K10"/>
    <mergeCell ref="J9:K9"/>
    <mergeCell ref="J8:K8"/>
    <mergeCell ref="B12:C12"/>
    <mergeCell ref="B11:C11"/>
    <mergeCell ref="B13:C13"/>
  </mergeCells>
  <phoneticPr fontId="2"/>
  <pageMargins left="0.43307086614173229"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4" activePane="bottomLeft" state="frozen"/>
      <selection activeCell="B10" sqref="B10:C10"/>
      <selection pane="bottomLeft" activeCell="A5" sqref="A5"/>
    </sheetView>
  </sheetViews>
  <sheetFormatPr defaultRowHeight="14.25" x14ac:dyDescent="0.25"/>
  <cols>
    <col min="1" max="1" width="10" style="63" customWidth="1"/>
    <col min="2" max="3" width="26.5" style="63" customWidth="1"/>
    <col min="4" max="5" width="7.5" style="63" customWidth="1"/>
    <col min="6" max="6" width="10" style="79" hidden="1" customWidth="1"/>
    <col min="7" max="7" width="10" style="79" customWidth="1"/>
    <col min="8" max="16384" width="9" style="63"/>
  </cols>
  <sheetData>
    <row r="1" spans="1:14" ht="22.5" customHeight="1" thickBot="1" x14ac:dyDescent="0.3">
      <c r="A1" s="387" t="str">
        <f>'基本情報（メール申込用）'!B1</f>
        <v>ナス・ホープフルホースショー</v>
      </c>
      <c r="B1" s="388"/>
      <c r="C1" s="389"/>
      <c r="E1" s="390" t="s">
        <v>72</v>
      </c>
      <c r="F1" s="391"/>
      <c r="G1" s="392"/>
      <c r="I1" s="384" t="s">
        <v>55</v>
      </c>
      <c r="J1" s="385"/>
      <c r="K1" s="385"/>
      <c r="L1" s="385"/>
      <c r="M1" s="385"/>
      <c r="N1" s="386"/>
    </row>
    <row r="2" spans="1:14" ht="8.25" customHeight="1" thickBot="1" x14ac:dyDescent="0.3"/>
    <row r="3" spans="1:14" ht="24" customHeight="1" thickBot="1" x14ac:dyDescent="0.3">
      <c r="A3" s="98" t="s">
        <v>7</v>
      </c>
      <c r="B3" s="99" t="s">
        <v>16</v>
      </c>
      <c r="C3" s="100" t="s">
        <v>10</v>
      </c>
      <c r="D3" s="101" t="s">
        <v>2</v>
      </c>
      <c r="E3" s="101" t="s">
        <v>5</v>
      </c>
      <c r="F3" s="102" t="s">
        <v>7</v>
      </c>
      <c r="G3" s="103" t="s">
        <v>39</v>
      </c>
    </row>
    <row r="4" spans="1:14" ht="24" customHeight="1" thickBot="1" x14ac:dyDescent="0.3">
      <c r="A4" s="352">
        <v>123456</v>
      </c>
      <c r="B4" s="353" t="s">
        <v>79</v>
      </c>
      <c r="C4" s="353" t="s">
        <v>80</v>
      </c>
      <c r="D4" s="354" t="s">
        <v>81</v>
      </c>
      <c r="E4" s="354">
        <v>20</v>
      </c>
      <c r="F4" s="355">
        <f>IF(A4=0,"",A4)</f>
        <v>123456</v>
      </c>
      <c r="G4" s="356" t="s">
        <v>82</v>
      </c>
      <c r="H4" s="195" t="s">
        <v>85</v>
      </c>
    </row>
    <row r="5" spans="1:14" ht="24" customHeight="1" x14ac:dyDescent="0.25">
      <c r="A5" s="113"/>
      <c r="B5" s="114"/>
      <c r="C5" s="114"/>
      <c r="D5" s="115"/>
      <c r="E5" s="115"/>
      <c r="F5" s="198" t="str">
        <f t="shared" ref="F5:F54" si="0">IF(A5=0,"",A5)</f>
        <v/>
      </c>
      <c r="G5" s="162"/>
    </row>
    <row r="6" spans="1:14" ht="24" customHeight="1" x14ac:dyDescent="0.25">
      <c r="A6" s="92"/>
      <c r="B6" s="93"/>
      <c r="C6" s="93"/>
      <c r="D6" s="94"/>
      <c r="E6" s="94"/>
      <c r="F6" s="196" t="str">
        <f t="shared" si="0"/>
        <v/>
      </c>
      <c r="G6" s="160"/>
    </row>
    <row r="7" spans="1:14" ht="24" customHeight="1" x14ac:dyDescent="0.25">
      <c r="A7" s="92"/>
      <c r="B7" s="93"/>
      <c r="C7" s="93"/>
      <c r="D7" s="94"/>
      <c r="E7" s="94"/>
      <c r="F7" s="196" t="str">
        <f t="shared" si="0"/>
        <v/>
      </c>
      <c r="G7" s="160"/>
    </row>
    <row r="8" spans="1:14" ht="24" customHeight="1" x14ac:dyDescent="0.25">
      <c r="A8" s="92"/>
      <c r="B8" s="93"/>
      <c r="C8" s="93"/>
      <c r="D8" s="94"/>
      <c r="E8" s="94"/>
      <c r="F8" s="196" t="str">
        <f t="shared" si="0"/>
        <v/>
      </c>
      <c r="G8" s="160"/>
    </row>
    <row r="9" spans="1:14" ht="24" customHeight="1" x14ac:dyDescent="0.25">
      <c r="A9" s="92"/>
      <c r="B9" s="93"/>
      <c r="C9" s="93"/>
      <c r="D9" s="94"/>
      <c r="E9" s="94"/>
      <c r="F9" s="196" t="str">
        <f t="shared" si="0"/>
        <v/>
      </c>
      <c r="G9" s="160" t="str">
        <f t="shared" ref="G9:G54" si="1">IF(A9=0,"","選択してください")</f>
        <v/>
      </c>
    </row>
    <row r="10" spans="1:14" ht="24" customHeight="1" x14ac:dyDescent="0.25">
      <c r="A10" s="92"/>
      <c r="B10" s="93"/>
      <c r="C10" s="93"/>
      <c r="D10" s="94"/>
      <c r="E10" s="94"/>
      <c r="F10" s="196" t="str">
        <f t="shared" si="0"/>
        <v/>
      </c>
      <c r="G10" s="160" t="str">
        <f t="shared" ref="G10" si="2">IF(A10=0,"","選択してください")</f>
        <v/>
      </c>
    </row>
    <row r="11" spans="1:14" ht="24" customHeight="1" x14ac:dyDescent="0.25">
      <c r="A11" s="92"/>
      <c r="B11" s="93"/>
      <c r="C11" s="93"/>
      <c r="D11" s="94"/>
      <c r="E11" s="94"/>
      <c r="F11" s="196" t="str">
        <f t="shared" si="0"/>
        <v/>
      </c>
      <c r="G11" s="160" t="str">
        <f t="shared" si="1"/>
        <v/>
      </c>
    </row>
    <row r="12" spans="1:14" ht="24" customHeight="1" x14ac:dyDescent="0.25">
      <c r="A12" s="92"/>
      <c r="B12" s="93"/>
      <c r="C12" s="93"/>
      <c r="D12" s="94"/>
      <c r="E12" s="94"/>
      <c r="F12" s="196" t="str">
        <f t="shared" si="0"/>
        <v/>
      </c>
      <c r="G12" s="160" t="str">
        <f t="shared" si="1"/>
        <v/>
      </c>
    </row>
    <row r="13" spans="1:14" ht="24" customHeight="1" x14ac:dyDescent="0.25">
      <c r="A13" s="92"/>
      <c r="B13" s="93"/>
      <c r="C13" s="93"/>
      <c r="D13" s="94"/>
      <c r="E13" s="94"/>
      <c r="F13" s="196" t="str">
        <f t="shared" si="0"/>
        <v/>
      </c>
      <c r="G13" s="160" t="str">
        <f t="shared" si="1"/>
        <v/>
      </c>
    </row>
    <row r="14" spans="1:14" ht="24" customHeight="1" thickBot="1" x14ac:dyDescent="0.3">
      <c r="A14" s="110"/>
      <c r="B14" s="111"/>
      <c r="C14" s="111"/>
      <c r="D14" s="112"/>
      <c r="E14" s="112"/>
      <c r="F14" s="197" t="str">
        <f t="shared" si="0"/>
        <v/>
      </c>
      <c r="G14" s="161" t="str">
        <f t="shared" si="1"/>
        <v/>
      </c>
    </row>
    <row r="15" spans="1:14" ht="24" customHeight="1" x14ac:dyDescent="0.25">
      <c r="A15" s="113"/>
      <c r="B15" s="114"/>
      <c r="C15" s="114"/>
      <c r="D15" s="115"/>
      <c r="E15" s="115"/>
      <c r="F15" s="198" t="str">
        <f t="shared" si="0"/>
        <v/>
      </c>
      <c r="G15" s="162" t="str">
        <f t="shared" si="1"/>
        <v/>
      </c>
    </row>
    <row r="16" spans="1:14" ht="24" customHeight="1" x14ac:dyDescent="0.25">
      <c r="A16" s="92"/>
      <c r="B16" s="93"/>
      <c r="C16" s="93"/>
      <c r="D16" s="94"/>
      <c r="E16" s="94"/>
      <c r="F16" s="196" t="str">
        <f t="shared" si="0"/>
        <v/>
      </c>
      <c r="G16" s="160" t="str">
        <f t="shared" si="1"/>
        <v/>
      </c>
    </row>
    <row r="17" spans="1:7" ht="24" customHeight="1" x14ac:dyDescent="0.25">
      <c r="A17" s="92"/>
      <c r="B17" s="93"/>
      <c r="C17" s="93"/>
      <c r="D17" s="94"/>
      <c r="E17" s="94"/>
      <c r="F17" s="196" t="str">
        <f t="shared" si="0"/>
        <v/>
      </c>
      <c r="G17" s="160" t="str">
        <f t="shared" si="1"/>
        <v/>
      </c>
    </row>
    <row r="18" spans="1:7" ht="24" customHeight="1" x14ac:dyDescent="0.25">
      <c r="A18" s="92"/>
      <c r="B18" s="93"/>
      <c r="C18" s="93"/>
      <c r="D18" s="94"/>
      <c r="E18" s="94"/>
      <c r="F18" s="196" t="str">
        <f t="shared" si="0"/>
        <v/>
      </c>
      <c r="G18" s="160" t="str">
        <f t="shared" si="1"/>
        <v/>
      </c>
    </row>
    <row r="19" spans="1:7" ht="24" customHeight="1" x14ac:dyDescent="0.25">
      <c r="A19" s="92"/>
      <c r="B19" s="93"/>
      <c r="C19" s="93"/>
      <c r="D19" s="94"/>
      <c r="E19" s="94"/>
      <c r="F19" s="196" t="str">
        <f t="shared" si="0"/>
        <v/>
      </c>
      <c r="G19" s="160" t="str">
        <f t="shared" si="1"/>
        <v/>
      </c>
    </row>
    <row r="20" spans="1:7" ht="24" customHeight="1" x14ac:dyDescent="0.25">
      <c r="A20" s="92"/>
      <c r="B20" s="93"/>
      <c r="C20" s="93"/>
      <c r="D20" s="94"/>
      <c r="E20" s="94"/>
      <c r="F20" s="196" t="str">
        <f t="shared" si="0"/>
        <v/>
      </c>
      <c r="G20" s="160" t="str">
        <f t="shared" si="1"/>
        <v/>
      </c>
    </row>
    <row r="21" spans="1:7" ht="24" customHeight="1" x14ac:dyDescent="0.25">
      <c r="A21" s="92"/>
      <c r="B21" s="93"/>
      <c r="C21" s="93"/>
      <c r="D21" s="94"/>
      <c r="E21" s="94"/>
      <c r="F21" s="196" t="str">
        <f t="shared" si="0"/>
        <v/>
      </c>
      <c r="G21" s="160" t="str">
        <f t="shared" si="1"/>
        <v/>
      </c>
    </row>
    <row r="22" spans="1:7" ht="24" customHeight="1" x14ac:dyDescent="0.25">
      <c r="A22" s="92"/>
      <c r="B22" s="93"/>
      <c r="C22" s="93"/>
      <c r="D22" s="94"/>
      <c r="E22" s="94"/>
      <c r="F22" s="196" t="str">
        <f t="shared" si="0"/>
        <v/>
      </c>
      <c r="G22" s="160" t="str">
        <f t="shared" si="1"/>
        <v/>
      </c>
    </row>
    <row r="23" spans="1:7" ht="24" customHeight="1" x14ac:dyDescent="0.25">
      <c r="A23" s="92"/>
      <c r="B23" s="93"/>
      <c r="C23" s="93"/>
      <c r="D23" s="94"/>
      <c r="E23" s="94"/>
      <c r="F23" s="196" t="str">
        <f t="shared" si="0"/>
        <v/>
      </c>
      <c r="G23" s="160" t="str">
        <f t="shared" si="1"/>
        <v/>
      </c>
    </row>
    <row r="24" spans="1:7" ht="24" customHeight="1" thickBot="1" x14ac:dyDescent="0.3">
      <c r="A24" s="116"/>
      <c r="B24" s="117"/>
      <c r="C24" s="117"/>
      <c r="D24" s="118"/>
      <c r="E24" s="118"/>
      <c r="F24" s="199" t="str">
        <f t="shared" si="0"/>
        <v/>
      </c>
      <c r="G24" s="163" t="str">
        <f t="shared" si="1"/>
        <v/>
      </c>
    </row>
    <row r="25" spans="1:7" ht="24" customHeight="1" x14ac:dyDescent="0.25">
      <c r="A25" s="113"/>
      <c r="B25" s="114"/>
      <c r="C25" s="114"/>
      <c r="D25" s="115"/>
      <c r="E25" s="115"/>
      <c r="F25" s="198" t="str">
        <f t="shared" si="0"/>
        <v/>
      </c>
      <c r="G25" s="162" t="str">
        <f t="shared" ref="G25:G33" si="3">IF(A25=0,"","選択してください")</f>
        <v/>
      </c>
    </row>
    <row r="26" spans="1:7" ht="24" customHeight="1" x14ac:dyDescent="0.25">
      <c r="A26" s="92"/>
      <c r="B26" s="93"/>
      <c r="C26" s="93"/>
      <c r="D26" s="94"/>
      <c r="E26" s="94"/>
      <c r="F26" s="196" t="str">
        <f t="shared" si="0"/>
        <v/>
      </c>
      <c r="G26" s="160" t="str">
        <f t="shared" si="3"/>
        <v/>
      </c>
    </row>
    <row r="27" spans="1:7" ht="24" customHeight="1" x14ac:dyDescent="0.25">
      <c r="A27" s="92"/>
      <c r="B27" s="93"/>
      <c r="C27" s="93"/>
      <c r="D27" s="94"/>
      <c r="E27" s="94"/>
      <c r="F27" s="196" t="str">
        <f t="shared" si="0"/>
        <v/>
      </c>
      <c r="G27" s="160" t="str">
        <f t="shared" si="3"/>
        <v/>
      </c>
    </row>
    <row r="28" spans="1:7" ht="24" customHeight="1" x14ac:dyDescent="0.25">
      <c r="A28" s="92"/>
      <c r="B28" s="93"/>
      <c r="C28" s="93"/>
      <c r="D28" s="94"/>
      <c r="E28" s="94"/>
      <c r="F28" s="196" t="str">
        <f t="shared" si="0"/>
        <v/>
      </c>
      <c r="G28" s="160" t="str">
        <f t="shared" si="3"/>
        <v/>
      </c>
    </row>
    <row r="29" spans="1:7" ht="24" customHeight="1" x14ac:dyDescent="0.25">
      <c r="A29" s="92"/>
      <c r="B29" s="93"/>
      <c r="C29" s="93"/>
      <c r="D29" s="94"/>
      <c r="E29" s="94"/>
      <c r="F29" s="196" t="str">
        <f t="shared" si="0"/>
        <v/>
      </c>
      <c r="G29" s="160" t="str">
        <f t="shared" si="3"/>
        <v/>
      </c>
    </row>
    <row r="30" spans="1:7" ht="24" customHeight="1" x14ac:dyDescent="0.25">
      <c r="A30" s="92"/>
      <c r="B30" s="93"/>
      <c r="C30" s="93"/>
      <c r="D30" s="94"/>
      <c r="E30" s="94"/>
      <c r="F30" s="196" t="str">
        <f t="shared" si="0"/>
        <v/>
      </c>
      <c r="G30" s="160" t="str">
        <f t="shared" si="3"/>
        <v/>
      </c>
    </row>
    <row r="31" spans="1:7" ht="24" customHeight="1" x14ac:dyDescent="0.25">
      <c r="A31" s="92"/>
      <c r="B31" s="93"/>
      <c r="C31" s="93"/>
      <c r="D31" s="94"/>
      <c r="E31" s="94"/>
      <c r="F31" s="196" t="str">
        <f t="shared" si="0"/>
        <v/>
      </c>
      <c r="G31" s="160" t="str">
        <f t="shared" si="3"/>
        <v/>
      </c>
    </row>
    <row r="32" spans="1:7" ht="24" customHeight="1" x14ac:dyDescent="0.25">
      <c r="A32" s="92"/>
      <c r="B32" s="93"/>
      <c r="C32" s="93"/>
      <c r="D32" s="94"/>
      <c r="E32" s="94"/>
      <c r="F32" s="196" t="str">
        <f t="shared" si="0"/>
        <v/>
      </c>
      <c r="G32" s="160" t="str">
        <f t="shared" si="3"/>
        <v/>
      </c>
    </row>
    <row r="33" spans="1:7" ht="24" customHeight="1" x14ac:dyDescent="0.25">
      <c r="A33" s="92"/>
      <c r="B33" s="93"/>
      <c r="C33" s="93"/>
      <c r="D33" s="94"/>
      <c r="E33" s="94"/>
      <c r="F33" s="196" t="str">
        <f t="shared" si="0"/>
        <v/>
      </c>
      <c r="G33" s="160" t="str">
        <f t="shared" si="3"/>
        <v/>
      </c>
    </row>
    <row r="34" spans="1:7" ht="24" customHeight="1" thickBot="1" x14ac:dyDescent="0.3">
      <c r="A34" s="116"/>
      <c r="B34" s="117"/>
      <c r="C34" s="117"/>
      <c r="D34" s="118"/>
      <c r="E34" s="118"/>
      <c r="F34" s="199" t="str">
        <f t="shared" si="0"/>
        <v/>
      </c>
      <c r="G34" s="163"/>
    </row>
    <row r="35" spans="1:7" ht="24" customHeight="1" x14ac:dyDescent="0.25">
      <c r="A35" s="113"/>
      <c r="B35" s="114"/>
      <c r="C35" s="114"/>
      <c r="D35" s="115"/>
      <c r="E35" s="115"/>
      <c r="F35" s="198" t="str">
        <f t="shared" si="0"/>
        <v/>
      </c>
      <c r="G35" s="162"/>
    </row>
    <row r="36" spans="1:7" ht="24" customHeight="1" x14ac:dyDescent="0.25">
      <c r="A36" s="92"/>
      <c r="B36" s="93"/>
      <c r="C36" s="93"/>
      <c r="D36" s="94"/>
      <c r="E36" s="94"/>
      <c r="F36" s="196" t="str">
        <f t="shared" si="0"/>
        <v/>
      </c>
      <c r="G36" s="160" t="str">
        <f t="shared" si="1"/>
        <v/>
      </c>
    </row>
    <row r="37" spans="1:7" ht="24" customHeight="1" x14ac:dyDescent="0.25">
      <c r="A37" s="92"/>
      <c r="B37" s="93"/>
      <c r="C37" s="93"/>
      <c r="D37" s="94"/>
      <c r="E37" s="94"/>
      <c r="F37" s="196" t="str">
        <f t="shared" si="0"/>
        <v/>
      </c>
      <c r="G37" s="160" t="str">
        <f t="shared" si="1"/>
        <v/>
      </c>
    </row>
    <row r="38" spans="1:7" ht="24" customHeight="1" x14ac:dyDescent="0.25">
      <c r="A38" s="92"/>
      <c r="B38" s="93"/>
      <c r="C38" s="93"/>
      <c r="D38" s="94"/>
      <c r="E38" s="94"/>
      <c r="F38" s="196" t="str">
        <f t="shared" si="0"/>
        <v/>
      </c>
      <c r="G38" s="160" t="str">
        <f t="shared" si="1"/>
        <v/>
      </c>
    </row>
    <row r="39" spans="1:7" ht="24" customHeight="1" x14ac:dyDescent="0.25">
      <c r="A39" s="92"/>
      <c r="B39" s="93"/>
      <c r="C39" s="93"/>
      <c r="D39" s="94"/>
      <c r="E39" s="94"/>
      <c r="F39" s="196" t="str">
        <f t="shared" si="0"/>
        <v/>
      </c>
      <c r="G39" s="160" t="str">
        <f t="shared" si="1"/>
        <v/>
      </c>
    </row>
    <row r="40" spans="1:7" ht="24" customHeight="1" x14ac:dyDescent="0.25">
      <c r="A40" s="92"/>
      <c r="B40" s="93"/>
      <c r="C40" s="93"/>
      <c r="D40" s="94"/>
      <c r="E40" s="94"/>
      <c r="F40" s="196" t="str">
        <f t="shared" si="0"/>
        <v/>
      </c>
      <c r="G40" s="160" t="str">
        <f t="shared" si="1"/>
        <v/>
      </c>
    </row>
    <row r="41" spans="1:7" ht="24" customHeight="1" x14ac:dyDescent="0.25">
      <c r="A41" s="92"/>
      <c r="B41" s="93"/>
      <c r="C41" s="93"/>
      <c r="D41" s="94"/>
      <c r="E41" s="94"/>
      <c r="F41" s="196" t="str">
        <f t="shared" si="0"/>
        <v/>
      </c>
      <c r="G41" s="160" t="str">
        <f t="shared" si="1"/>
        <v/>
      </c>
    </row>
    <row r="42" spans="1:7" ht="24" customHeight="1" x14ac:dyDescent="0.25">
      <c r="A42" s="92"/>
      <c r="B42" s="93"/>
      <c r="C42" s="93"/>
      <c r="D42" s="94"/>
      <c r="E42" s="94"/>
      <c r="F42" s="196" t="str">
        <f t="shared" si="0"/>
        <v/>
      </c>
      <c r="G42" s="160" t="str">
        <f t="shared" si="1"/>
        <v/>
      </c>
    </row>
    <row r="43" spans="1:7" ht="24" customHeight="1" x14ac:dyDescent="0.25">
      <c r="A43" s="92"/>
      <c r="B43" s="93"/>
      <c r="C43" s="93"/>
      <c r="D43" s="94"/>
      <c r="E43" s="94"/>
      <c r="F43" s="196" t="str">
        <f t="shared" si="0"/>
        <v/>
      </c>
      <c r="G43" s="160" t="str">
        <f t="shared" si="1"/>
        <v/>
      </c>
    </row>
    <row r="44" spans="1:7" ht="24" customHeight="1" thickBot="1" x14ac:dyDescent="0.3">
      <c r="A44" s="116"/>
      <c r="B44" s="117"/>
      <c r="C44" s="117"/>
      <c r="D44" s="118"/>
      <c r="E44" s="118"/>
      <c r="F44" s="199" t="str">
        <f t="shared" si="0"/>
        <v/>
      </c>
      <c r="G44" s="163" t="str">
        <f t="shared" si="1"/>
        <v/>
      </c>
    </row>
    <row r="45" spans="1:7" ht="24" customHeight="1" x14ac:dyDescent="0.25">
      <c r="A45" s="92"/>
      <c r="B45" s="93"/>
      <c r="C45" s="93"/>
      <c r="D45" s="94"/>
      <c r="E45" s="94"/>
      <c r="F45" s="196" t="str">
        <f t="shared" si="0"/>
        <v/>
      </c>
      <c r="G45" s="160" t="str">
        <f t="shared" si="1"/>
        <v/>
      </c>
    </row>
    <row r="46" spans="1:7" ht="24" customHeight="1" x14ac:dyDescent="0.25">
      <c r="A46" s="92"/>
      <c r="B46" s="93"/>
      <c r="C46" s="93"/>
      <c r="D46" s="94"/>
      <c r="E46" s="94"/>
      <c r="F46" s="196" t="str">
        <f t="shared" si="0"/>
        <v/>
      </c>
      <c r="G46" s="160" t="str">
        <f t="shared" si="1"/>
        <v/>
      </c>
    </row>
    <row r="47" spans="1:7" ht="24" customHeight="1" x14ac:dyDescent="0.25">
      <c r="A47" s="92"/>
      <c r="B47" s="93"/>
      <c r="C47" s="93"/>
      <c r="D47" s="94"/>
      <c r="E47" s="94"/>
      <c r="F47" s="196" t="str">
        <f t="shared" si="0"/>
        <v/>
      </c>
      <c r="G47" s="160" t="str">
        <f t="shared" si="1"/>
        <v/>
      </c>
    </row>
    <row r="48" spans="1:7" ht="24" customHeight="1" x14ac:dyDescent="0.25">
      <c r="A48" s="92"/>
      <c r="B48" s="93"/>
      <c r="C48" s="93"/>
      <c r="D48" s="94"/>
      <c r="E48" s="94"/>
      <c r="F48" s="196" t="str">
        <f t="shared" si="0"/>
        <v/>
      </c>
      <c r="G48" s="160" t="str">
        <f t="shared" si="1"/>
        <v/>
      </c>
    </row>
    <row r="49" spans="1:7" ht="24" customHeight="1" x14ac:dyDescent="0.25">
      <c r="A49" s="92"/>
      <c r="B49" s="93"/>
      <c r="C49" s="93"/>
      <c r="D49" s="94"/>
      <c r="E49" s="94"/>
      <c r="F49" s="196" t="str">
        <f t="shared" si="0"/>
        <v/>
      </c>
      <c r="G49" s="160" t="str">
        <f t="shared" si="1"/>
        <v/>
      </c>
    </row>
    <row r="50" spans="1:7" ht="24" customHeight="1" x14ac:dyDescent="0.25">
      <c r="A50" s="92"/>
      <c r="B50" s="93"/>
      <c r="C50" s="93"/>
      <c r="D50" s="94"/>
      <c r="E50" s="94"/>
      <c r="F50" s="196" t="str">
        <f t="shared" si="0"/>
        <v/>
      </c>
      <c r="G50" s="160" t="str">
        <f t="shared" si="1"/>
        <v/>
      </c>
    </row>
    <row r="51" spans="1:7" ht="24" customHeight="1" x14ac:dyDescent="0.25">
      <c r="A51" s="92"/>
      <c r="B51" s="93"/>
      <c r="C51" s="93"/>
      <c r="D51" s="94"/>
      <c r="E51" s="94"/>
      <c r="F51" s="196" t="str">
        <f t="shared" si="0"/>
        <v/>
      </c>
      <c r="G51" s="160" t="str">
        <f t="shared" si="1"/>
        <v/>
      </c>
    </row>
    <row r="52" spans="1:7" ht="24" customHeight="1" x14ac:dyDescent="0.25">
      <c r="A52" s="92"/>
      <c r="B52" s="93"/>
      <c r="C52" s="93"/>
      <c r="D52" s="94"/>
      <c r="E52" s="94"/>
      <c r="F52" s="196" t="str">
        <f t="shared" si="0"/>
        <v/>
      </c>
      <c r="G52" s="160" t="str">
        <f t="shared" si="1"/>
        <v/>
      </c>
    </row>
    <row r="53" spans="1:7" ht="24" customHeight="1" x14ac:dyDescent="0.25">
      <c r="A53" s="92"/>
      <c r="B53" s="93"/>
      <c r="C53" s="93"/>
      <c r="D53" s="94"/>
      <c r="E53" s="94"/>
      <c r="F53" s="196" t="str">
        <f t="shared" si="0"/>
        <v/>
      </c>
      <c r="G53" s="160" t="str">
        <f t="shared" si="1"/>
        <v/>
      </c>
    </row>
    <row r="54" spans="1:7" ht="24" customHeight="1" thickBot="1" x14ac:dyDescent="0.3">
      <c r="A54" s="95"/>
      <c r="B54" s="96"/>
      <c r="C54" s="96"/>
      <c r="D54" s="97"/>
      <c r="E54" s="97"/>
      <c r="F54" s="199" t="str">
        <f t="shared" si="0"/>
        <v/>
      </c>
      <c r="G54" s="163" t="str">
        <f t="shared" si="1"/>
        <v/>
      </c>
    </row>
    <row r="55" spans="1:7" x14ac:dyDescent="0.25">
      <c r="A55" s="64"/>
      <c r="B55" s="64"/>
      <c r="C55" s="64"/>
      <c r="D55" s="64"/>
      <c r="E55" s="64"/>
      <c r="F55" s="80"/>
      <c r="G55" s="80"/>
    </row>
    <row r="56" spans="1:7" x14ac:dyDescent="0.25">
      <c r="A56" s="64"/>
      <c r="B56" s="64"/>
      <c r="C56" s="64"/>
      <c r="D56" s="64"/>
      <c r="E56" s="64"/>
      <c r="F56" s="80"/>
      <c r="G56" s="80"/>
    </row>
    <row r="57" spans="1:7" x14ac:dyDescent="0.25">
      <c r="A57" s="64"/>
      <c r="B57" s="64"/>
      <c r="C57" s="64"/>
      <c r="D57" s="64"/>
      <c r="E57" s="64"/>
      <c r="F57" s="80"/>
      <c r="G57" s="80"/>
    </row>
    <row r="58" spans="1:7" x14ac:dyDescent="0.25">
      <c r="A58" s="64"/>
      <c r="B58" s="64"/>
      <c r="C58" s="64"/>
      <c r="D58" s="64"/>
      <c r="E58" s="64"/>
      <c r="F58" s="80"/>
      <c r="G58" s="80"/>
    </row>
    <row r="59" spans="1:7" x14ac:dyDescent="0.25">
      <c r="A59" s="64"/>
      <c r="B59" s="64"/>
      <c r="C59" s="64"/>
      <c r="D59" s="64"/>
      <c r="E59" s="64"/>
      <c r="F59" s="80"/>
      <c r="G59" s="80"/>
    </row>
    <row r="60" spans="1:7" x14ac:dyDescent="0.25">
      <c r="A60" s="64"/>
      <c r="B60" s="64"/>
      <c r="C60" s="64"/>
      <c r="D60" s="64"/>
      <c r="E60" s="64"/>
      <c r="F60" s="80"/>
      <c r="G60" s="80"/>
    </row>
    <row r="61" spans="1:7" x14ac:dyDescent="0.25">
      <c r="A61" s="64"/>
      <c r="B61" s="64"/>
      <c r="C61" s="64"/>
      <c r="D61" s="64"/>
      <c r="E61" s="64"/>
      <c r="F61" s="80"/>
      <c r="G61" s="80"/>
    </row>
  </sheetData>
  <sheetProtection algorithmName="SHA-512" hashValue="Ur4m/8JgT2nIQqF9x8owWMS5BMX+TuSoemdSPEctXDPr4go++f6g2zjNYYYt2Q6ZnjSFUkTwqp1zPG0Y5i9amw==" saltValue="x88nNqu+BNLFL8cr1PcX0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zoomScaleNormal="100" zoomScaleSheetLayoutView="100" workbookViewId="0">
      <pane ySplit="4" topLeftCell="A5" activePane="bottomLeft" state="frozen"/>
      <selection activeCell="B10" sqref="B10:C10"/>
      <selection pane="bottomLeft" activeCell="A6" sqref="A6"/>
    </sheetView>
  </sheetViews>
  <sheetFormatPr defaultRowHeight="14.25" x14ac:dyDescent="0.25"/>
  <cols>
    <col min="1" max="1" width="10" style="63" customWidth="1"/>
    <col min="2" max="2" width="25.375" style="63" customWidth="1"/>
    <col min="3" max="3" width="12.5" style="79" hidden="1" customWidth="1"/>
    <col min="4" max="5" width="7.5" style="63" customWidth="1"/>
    <col min="6" max="6" width="10" style="63" customWidth="1"/>
    <col min="7" max="8" width="12.5" style="63" customWidth="1"/>
    <col min="9" max="9" width="18.75" style="63" bestFit="1" customWidth="1"/>
    <col min="10" max="12" width="10" style="63" customWidth="1"/>
    <col min="13" max="13" width="31.25" style="63" bestFit="1" customWidth="1"/>
    <col min="14" max="14" width="28.875" style="63" bestFit="1" customWidth="1"/>
    <col min="15" max="16" width="11.25" style="63" hidden="1" customWidth="1"/>
    <col min="17" max="17" width="11.125" style="63" hidden="1" customWidth="1"/>
    <col min="18" max="18" width="31.25" style="63" hidden="1" customWidth="1"/>
    <col min="19" max="16384" width="9" style="63"/>
  </cols>
  <sheetData>
    <row r="1" spans="1:19" ht="22.5" customHeight="1" thickBot="1" x14ac:dyDescent="0.3">
      <c r="A1" s="387" t="str">
        <f>'基本情報（メール申込用）'!B1</f>
        <v>ナス・ホープフルホースショー</v>
      </c>
      <c r="B1" s="388"/>
      <c r="C1" s="388"/>
      <c r="D1" s="388"/>
      <c r="E1" s="388"/>
      <c r="F1" s="389"/>
      <c r="K1" s="406" t="s">
        <v>73</v>
      </c>
      <c r="L1" s="407"/>
    </row>
    <row r="2" spans="1:19" ht="9" customHeight="1" thickBot="1" x14ac:dyDescent="0.3"/>
    <row r="3" spans="1:19" s="81" customFormat="1" ht="13.5" customHeight="1" thickBot="1" x14ac:dyDescent="0.25">
      <c r="A3" s="408" t="s">
        <v>7</v>
      </c>
      <c r="B3" s="411" t="s">
        <v>53</v>
      </c>
      <c r="C3" s="409" t="s">
        <v>7</v>
      </c>
      <c r="D3" s="397" t="s">
        <v>2</v>
      </c>
      <c r="E3" s="397" t="s">
        <v>5</v>
      </c>
      <c r="F3" s="397" t="s">
        <v>1</v>
      </c>
      <c r="G3" s="397" t="s">
        <v>3</v>
      </c>
      <c r="H3" s="397" t="s">
        <v>0</v>
      </c>
      <c r="I3" s="397" t="s">
        <v>4</v>
      </c>
      <c r="J3" s="399" t="s">
        <v>45</v>
      </c>
      <c r="K3" s="401" t="s">
        <v>35</v>
      </c>
      <c r="L3" s="396"/>
      <c r="M3" s="393" t="s">
        <v>54</v>
      </c>
      <c r="N3" s="404" t="s">
        <v>112</v>
      </c>
      <c r="O3" s="402" t="s">
        <v>109</v>
      </c>
      <c r="P3" s="403"/>
      <c r="Q3" s="395" t="s">
        <v>64</v>
      </c>
      <c r="R3" s="396"/>
    </row>
    <row r="4" spans="1:19" s="81" customFormat="1" ht="13.5" customHeight="1" thickBot="1" x14ac:dyDescent="0.25">
      <c r="A4" s="408"/>
      <c r="B4" s="412"/>
      <c r="C4" s="410"/>
      <c r="D4" s="398"/>
      <c r="E4" s="398"/>
      <c r="F4" s="398"/>
      <c r="G4" s="398"/>
      <c r="H4" s="398"/>
      <c r="I4" s="398"/>
      <c r="J4" s="400"/>
      <c r="K4" s="104" t="s">
        <v>24</v>
      </c>
      <c r="L4" s="105" t="s">
        <v>25</v>
      </c>
      <c r="M4" s="394"/>
      <c r="N4" s="405"/>
      <c r="O4" s="241" t="s">
        <v>110</v>
      </c>
      <c r="P4" s="242" t="s">
        <v>111</v>
      </c>
      <c r="Q4" s="131" t="s">
        <v>63</v>
      </c>
      <c r="R4" s="137" t="s">
        <v>94</v>
      </c>
    </row>
    <row r="5" spans="1:19" ht="24" customHeight="1" thickBot="1" x14ac:dyDescent="0.3">
      <c r="A5" s="341">
        <v>12345</v>
      </c>
      <c r="B5" s="342" t="s">
        <v>91</v>
      </c>
      <c r="C5" s="343">
        <f>IF($A5=0,"",$A5)</f>
        <v>12345</v>
      </c>
      <c r="D5" s="343" t="s">
        <v>83</v>
      </c>
      <c r="E5" s="343">
        <v>10</v>
      </c>
      <c r="F5" s="343" t="s">
        <v>86</v>
      </c>
      <c r="G5" s="343" t="s">
        <v>87</v>
      </c>
      <c r="H5" s="343" t="s">
        <v>88</v>
      </c>
      <c r="I5" s="344" t="s">
        <v>79</v>
      </c>
      <c r="J5" s="192" t="s">
        <v>84</v>
      </c>
      <c r="K5" s="345">
        <v>43952</v>
      </c>
      <c r="L5" s="346">
        <v>44105</v>
      </c>
      <c r="M5" s="347"/>
      <c r="N5" s="347" t="s">
        <v>124</v>
      </c>
      <c r="O5" s="191" t="s">
        <v>125</v>
      </c>
      <c r="P5" s="194" t="s">
        <v>126</v>
      </c>
      <c r="Q5" s="193" t="s">
        <v>89</v>
      </c>
      <c r="R5" s="194" t="s">
        <v>92</v>
      </c>
      <c r="S5" s="195" t="s">
        <v>85</v>
      </c>
    </row>
    <row r="6" spans="1:19" ht="24" customHeight="1" thickBot="1" x14ac:dyDescent="0.3">
      <c r="A6" s="67"/>
      <c r="B6" s="86"/>
      <c r="C6" s="200" t="str">
        <f t="shared" ref="C6:C55" si="0">IF($A6=0,"",$A6)</f>
        <v/>
      </c>
      <c r="D6" s="68"/>
      <c r="E6" s="68"/>
      <c r="F6" s="68"/>
      <c r="G6" s="68"/>
      <c r="H6" s="68"/>
      <c r="I6" s="106"/>
      <c r="J6" s="128"/>
      <c r="K6" s="348"/>
      <c r="L6" s="349"/>
      <c r="M6" s="82"/>
      <c r="N6" s="252" t="str">
        <f t="shared" ref="N6:N11" si="1">IF(B6=0,"","選択してください")</f>
        <v/>
      </c>
      <c r="O6" s="244" t="str">
        <f t="shared" ref="O6" si="2">IF(B6=0,"","選択してください")</f>
        <v/>
      </c>
      <c r="P6" s="245" t="str">
        <f t="shared" ref="P6" si="3">IF(B6=0,"","選択してください")</f>
        <v/>
      </c>
      <c r="Q6" s="133"/>
      <c r="R6" s="138"/>
    </row>
    <row r="7" spans="1:19" ht="24" customHeight="1" thickBot="1" x14ac:dyDescent="0.3">
      <c r="A7" s="69"/>
      <c r="B7" s="87"/>
      <c r="C7" s="200" t="str">
        <f t="shared" si="0"/>
        <v/>
      </c>
      <c r="D7" s="70"/>
      <c r="E7" s="70"/>
      <c r="F7" s="70"/>
      <c r="G7" s="70"/>
      <c r="H7" s="70"/>
      <c r="I7" s="107"/>
      <c r="J7" s="126"/>
      <c r="K7" s="323"/>
      <c r="L7" s="324"/>
      <c r="M7" s="83"/>
      <c r="N7" s="243" t="str">
        <f t="shared" si="1"/>
        <v/>
      </c>
      <c r="O7" s="244" t="str">
        <f t="shared" ref="O7:O55" si="4">IF(B7=0,"","選択してください")</f>
        <v/>
      </c>
      <c r="P7" s="245" t="str">
        <f t="shared" ref="P7:P55" si="5">IF(B7=0,"","選択してください")</f>
        <v/>
      </c>
      <c r="Q7" s="133"/>
      <c r="R7" s="138"/>
    </row>
    <row r="8" spans="1:19" ht="24" customHeight="1" thickBot="1" x14ac:dyDescent="0.3">
      <c r="A8" s="69"/>
      <c r="B8" s="87"/>
      <c r="C8" s="200" t="str">
        <f t="shared" si="0"/>
        <v/>
      </c>
      <c r="D8" s="70"/>
      <c r="E8" s="70"/>
      <c r="F8" s="70"/>
      <c r="G8" s="70"/>
      <c r="H8" s="70"/>
      <c r="I8" s="107"/>
      <c r="J8" s="126"/>
      <c r="K8" s="323"/>
      <c r="L8" s="324"/>
      <c r="M8" s="83"/>
      <c r="N8" s="243" t="str">
        <f t="shared" si="1"/>
        <v/>
      </c>
      <c r="O8" s="244" t="str">
        <f t="shared" si="4"/>
        <v/>
      </c>
      <c r="P8" s="245" t="str">
        <f t="shared" si="5"/>
        <v/>
      </c>
      <c r="Q8" s="133"/>
      <c r="R8" s="138"/>
    </row>
    <row r="9" spans="1:19" ht="24" customHeight="1" thickBot="1" x14ac:dyDescent="0.3">
      <c r="A9" s="69"/>
      <c r="B9" s="87"/>
      <c r="C9" s="200" t="str">
        <f t="shared" si="0"/>
        <v/>
      </c>
      <c r="D9" s="70"/>
      <c r="E9" s="70"/>
      <c r="F9" s="70"/>
      <c r="G9" s="70"/>
      <c r="H9" s="70"/>
      <c r="I9" s="107"/>
      <c r="J9" s="126"/>
      <c r="K9" s="323"/>
      <c r="L9" s="324"/>
      <c r="M9" s="83"/>
      <c r="N9" s="243" t="str">
        <f t="shared" si="1"/>
        <v/>
      </c>
      <c r="O9" s="244" t="str">
        <f t="shared" si="4"/>
        <v/>
      </c>
      <c r="P9" s="245" t="str">
        <f t="shared" si="5"/>
        <v/>
      </c>
      <c r="Q9" s="133"/>
      <c r="R9" s="138"/>
    </row>
    <row r="10" spans="1:19" ht="24" customHeight="1" thickBot="1" x14ac:dyDescent="0.3">
      <c r="A10" s="69"/>
      <c r="B10" s="87"/>
      <c r="C10" s="200" t="str">
        <f t="shared" si="0"/>
        <v/>
      </c>
      <c r="D10" s="70"/>
      <c r="E10" s="70"/>
      <c r="F10" s="70"/>
      <c r="G10" s="70"/>
      <c r="H10" s="70"/>
      <c r="I10" s="107" t="s">
        <v>19</v>
      </c>
      <c r="J10" s="126" t="str">
        <f t="shared" ref="J10:J55" si="6">IF(A10=0,"","選択してください")</f>
        <v/>
      </c>
      <c r="K10" s="71"/>
      <c r="L10" s="72"/>
      <c r="M10" s="83"/>
      <c r="N10" s="243" t="str">
        <f t="shared" si="1"/>
        <v/>
      </c>
      <c r="O10" s="244" t="str">
        <f t="shared" si="4"/>
        <v/>
      </c>
      <c r="P10" s="245" t="str">
        <f t="shared" si="5"/>
        <v/>
      </c>
      <c r="Q10" s="133"/>
      <c r="R10" s="138"/>
    </row>
    <row r="11" spans="1:19" ht="24" customHeight="1" thickBot="1" x14ac:dyDescent="0.3">
      <c r="A11" s="69"/>
      <c r="B11" s="87"/>
      <c r="C11" s="200" t="str">
        <f t="shared" si="0"/>
        <v/>
      </c>
      <c r="D11" s="70"/>
      <c r="E11" s="70"/>
      <c r="F11" s="70"/>
      <c r="G11" s="70"/>
      <c r="H11" s="70"/>
      <c r="I11" s="107" t="s">
        <v>19</v>
      </c>
      <c r="J11" s="126" t="str">
        <f t="shared" si="6"/>
        <v/>
      </c>
      <c r="K11" s="71"/>
      <c r="L11" s="72"/>
      <c r="M11" s="83"/>
      <c r="N11" s="243" t="str">
        <f t="shared" si="1"/>
        <v/>
      </c>
      <c r="O11" s="244" t="str">
        <f t="shared" si="4"/>
        <v/>
      </c>
      <c r="P11" s="245" t="str">
        <f t="shared" si="5"/>
        <v/>
      </c>
      <c r="Q11" s="133"/>
      <c r="R11" s="138"/>
    </row>
    <row r="12" spans="1:19" ht="24" customHeight="1" thickBot="1" x14ac:dyDescent="0.3">
      <c r="A12" s="69"/>
      <c r="B12" s="87"/>
      <c r="C12" s="200" t="str">
        <f t="shared" si="0"/>
        <v/>
      </c>
      <c r="D12" s="70"/>
      <c r="E12" s="70"/>
      <c r="F12" s="70"/>
      <c r="G12" s="70"/>
      <c r="H12" s="70"/>
      <c r="I12" s="107" t="s">
        <v>19</v>
      </c>
      <c r="J12" s="126" t="str">
        <f t="shared" si="6"/>
        <v/>
      </c>
      <c r="K12" s="71"/>
      <c r="L12" s="72"/>
      <c r="M12" s="83"/>
      <c r="N12" s="243" t="str">
        <f t="shared" ref="N12:N55" si="7">IF(B12=0,"","選択してください")</f>
        <v/>
      </c>
      <c r="O12" s="244" t="str">
        <f t="shared" si="4"/>
        <v/>
      </c>
      <c r="P12" s="245" t="str">
        <f t="shared" si="5"/>
        <v/>
      </c>
      <c r="Q12" s="133"/>
      <c r="R12" s="138"/>
    </row>
    <row r="13" spans="1:19" ht="24" customHeight="1" thickBot="1" x14ac:dyDescent="0.3">
      <c r="A13" s="69"/>
      <c r="B13" s="87"/>
      <c r="C13" s="200" t="str">
        <f t="shared" si="0"/>
        <v/>
      </c>
      <c r="D13" s="70"/>
      <c r="E13" s="70"/>
      <c r="F13" s="70"/>
      <c r="G13" s="70"/>
      <c r="H13" s="70"/>
      <c r="I13" s="107" t="s">
        <v>19</v>
      </c>
      <c r="J13" s="126" t="str">
        <f t="shared" si="6"/>
        <v/>
      </c>
      <c r="K13" s="71"/>
      <c r="L13" s="72"/>
      <c r="M13" s="83"/>
      <c r="N13" s="243" t="str">
        <f t="shared" si="7"/>
        <v/>
      </c>
      <c r="O13" s="244" t="str">
        <f t="shared" si="4"/>
        <v/>
      </c>
      <c r="P13" s="245" t="str">
        <f t="shared" si="5"/>
        <v/>
      </c>
      <c r="Q13" s="133"/>
      <c r="R13" s="138"/>
    </row>
    <row r="14" spans="1:19" ht="24" customHeight="1" thickBot="1" x14ac:dyDescent="0.3">
      <c r="A14" s="69"/>
      <c r="B14" s="87"/>
      <c r="C14" s="200" t="str">
        <f t="shared" si="0"/>
        <v/>
      </c>
      <c r="D14" s="70"/>
      <c r="E14" s="70"/>
      <c r="F14" s="70"/>
      <c r="G14" s="70"/>
      <c r="H14" s="70"/>
      <c r="I14" s="107" t="s">
        <v>19</v>
      </c>
      <c r="J14" s="126" t="str">
        <f t="shared" si="6"/>
        <v/>
      </c>
      <c r="K14" s="71"/>
      <c r="L14" s="72"/>
      <c r="M14" s="83"/>
      <c r="N14" s="243" t="str">
        <f t="shared" si="7"/>
        <v/>
      </c>
      <c r="O14" s="244" t="str">
        <f t="shared" si="4"/>
        <v/>
      </c>
      <c r="P14" s="245" t="str">
        <f t="shared" si="5"/>
        <v/>
      </c>
      <c r="Q14" s="133"/>
      <c r="R14" s="138"/>
    </row>
    <row r="15" spans="1:19" ht="24" customHeight="1" thickBot="1" x14ac:dyDescent="0.3">
      <c r="A15" s="119"/>
      <c r="B15" s="120"/>
      <c r="C15" s="201" t="str">
        <f t="shared" si="0"/>
        <v/>
      </c>
      <c r="D15" s="121"/>
      <c r="E15" s="121"/>
      <c r="F15" s="121"/>
      <c r="G15" s="121"/>
      <c r="H15" s="121"/>
      <c r="I15" s="122" t="s">
        <v>19</v>
      </c>
      <c r="J15" s="127"/>
      <c r="K15" s="123"/>
      <c r="L15" s="124"/>
      <c r="M15" s="125"/>
      <c r="N15" s="246" t="str">
        <f t="shared" si="7"/>
        <v/>
      </c>
      <c r="O15" s="247" t="str">
        <f t="shared" si="4"/>
        <v/>
      </c>
      <c r="P15" s="248" t="str">
        <f t="shared" si="5"/>
        <v/>
      </c>
      <c r="Q15" s="134"/>
      <c r="R15" s="139"/>
    </row>
    <row r="16" spans="1:19" ht="24" customHeight="1" thickBot="1" x14ac:dyDescent="0.3">
      <c r="A16" s="67"/>
      <c r="B16" s="86"/>
      <c r="C16" s="200" t="str">
        <f t="shared" si="0"/>
        <v/>
      </c>
      <c r="D16" s="68"/>
      <c r="E16" s="68"/>
      <c r="F16" s="68"/>
      <c r="G16" s="68"/>
      <c r="H16" s="68"/>
      <c r="I16" s="106" t="s">
        <v>19</v>
      </c>
      <c r="J16" s="128" t="str">
        <f t="shared" si="6"/>
        <v/>
      </c>
      <c r="K16" s="68"/>
      <c r="L16" s="78"/>
      <c r="M16" s="82"/>
      <c r="N16" s="350" t="str">
        <f t="shared" si="7"/>
        <v/>
      </c>
      <c r="O16" s="249" t="str">
        <f t="shared" si="4"/>
        <v/>
      </c>
      <c r="P16" s="160" t="str">
        <f t="shared" si="5"/>
        <v/>
      </c>
      <c r="Q16" s="132"/>
      <c r="R16" s="78"/>
    </row>
    <row r="17" spans="1:18" ht="24" customHeight="1" thickBot="1" x14ac:dyDescent="0.3">
      <c r="A17" s="69"/>
      <c r="B17" s="87"/>
      <c r="C17" s="200" t="str">
        <f t="shared" si="0"/>
        <v/>
      </c>
      <c r="D17" s="70"/>
      <c r="E17" s="70"/>
      <c r="F17" s="70"/>
      <c r="G17" s="70"/>
      <c r="H17" s="70"/>
      <c r="I17" s="107" t="s">
        <v>19</v>
      </c>
      <c r="J17" s="126" t="str">
        <f t="shared" si="6"/>
        <v/>
      </c>
      <c r="K17" s="71"/>
      <c r="L17" s="72"/>
      <c r="M17" s="83"/>
      <c r="N17" s="243" t="str">
        <f t="shared" si="7"/>
        <v/>
      </c>
      <c r="O17" s="244" t="str">
        <f t="shared" si="4"/>
        <v/>
      </c>
      <c r="P17" s="245" t="str">
        <f t="shared" si="5"/>
        <v/>
      </c>
      <c r="Q17" s="133"/>
      <c r="R17" s="138"/>
    </row>
    <row r="18" spans="1:18" ht="24" customHeight="1" thickBot="1" x14ac:dyDescent="0.3">
      <c r="A18" s="69"/>
      <c r="B18" s="87"/>
      <c r="C18" s="200" t="str">
        <f t="shared" si="0"/>
        <v/>
      </c>
      <c r="D18" s="70"/>
      <c r="E18" s="70"/>
      <c r="F18" s="70"/>
      <c r="G18" s="70"/>
      <c r="H18" s="70"/>
      <c r="I18" s="107" t="s">
        <v>19</v>
      </c>
      <c r="J18" s="126" t="str">
        <f t="shared" si="6"/>
        <v/>
      </c>
      <c r="K18" s="71"/>
      <c r="L18" s="72"/>
      <c r="M18" s="83"/>
      <c r="N18" s="243" t="str">
        <f t="shared" si="7"/>
        <v/>
      </c>
      <c r="O18" s="244" t="str">
        <f t="shared" si="4"/>
        <v/>
      </c>
      <c r="P18" s="245" t="str">
        <f t="shared" si="5"/>
        <v/>
      </c>
      <c r="Q18" s="133"/>
      <c r="R18" s="138"/>
    </row>
    <row r="19" spans="1:18" ht="24" customHeight="1" thickBot="1" x14ac:dyDescent="0.3">
      <c r="A19" s="69"/>
      <c r="B19" s="87"/>
      <c r="C19" s="200" t="str">
        <f t="shared" si="0"/>
        <v/>
      </c>
      <c r="D19" s="70"/>
      <c r="E19" s="70"/>
      <c r="F19" s="70"/>
      <c r="G19" s="70"/>
      <c r="H19" s="70"/>
      <c r="I19" s="107" t="s">
        <v>19</v>
      </c>
      <c r="J19" s="126" t="str">
        <f t="shared" si="6"/>
        <v/>
      </c>
      <c r="K19" s="71"/>
      <c r="L19" s="72"/>
      <c r="M19" s="83"/>
      <c r="N19" s="243" t="str">
        <f t="shared" si="7"/>
        <v/>
      </c>
      <c r="O19" s="244" t="str">
        <f t="shared" si="4"/>
        <v/>
      </c>
      <c r="P19" s="245" t="str">
        <f t="shared" si="5"/>
        <v/>
      </c>
      <c r="Q19" s="133"/>
      <c r="R19" s="138"/>
    </row>
    <row r="20" spans="1:18" ht="24" customHeight="1" thickBot="1" x14ac:dyDescent="0.3">
      <c r="A20" s="69"/>
      <c r="B20" s="87"/>
      <c r="C20" s="200" t="str">
        <f t="shared" si="0"/>
        <v/>
      </c>
      <c r="D20" s="70"/>
      <c r="E20" s="70"/>
      <c r="F20" s="70"/>
      <c r="G20" s="70"/>
      <c r="H20" s="70"/>
      <c r="I20" s="107" t="s">
        <v>19</v>
      </c>
      <c r="J20" s="126" t="str">
        <f t="shared" si="6"/>
        <v/>
      </c>
      <c r="K20" s="71"/>
      <c r="L20" s="72"/>
      <c r="M20" s="83"/>
      <c r="N20" s="243" t="str">
        <f t="shared" si="7"/>
        <v/>
      </c>
      <c r="O20" s="244" t="str">
        <f t="shared" si="4"/>
        <v/>
      </c>
      <c r="P20" s="245" t="str">
        <f t="shared" si="5"/>
        <v/>
      </c>
      <c r="Q20" s="133"/>
      <c r="R20" s="138"/>
    </row>
    <row r="21" spans="1:18" ht="24" customHeight="1" thickBot="1" x14ac:dyDescent="0.3">
      <c r="A21" s="69"/>
      <c r="B21" s="87"/>
      <c r="C21" s="200" t="str">
        <f t="shared" si="0"/>
        <v/>
      </c>
      <c r="D21" s="70"/>
      <c r="E21" s="70"/>
      <c r="F21" s="70"/>
      <c r="G21" s="70"/>
      <c r="H21" s="70"/>
      <c r="I21" s="107" t="s">
        <v>19</v>
      </c>
      <c r="J21" s="126" t="str">
        <f t="shared" si="6"/>
        <v/>
      </c>
      <c r="K21" s="71"/>
      <c r="L21" s="72"/>
      <c r="M21" s="83"/>
      <c r="N21" s="243" t="str">
        <f t="shared" si="7"/>
        <v/>
      </c>
      <c r="O21" s="244" t="str">
        <f t="shared" si="4"/>
        <v/>
      </c>
      <c r="P21" s="245" t="str">
        <f t="shared" si="5"/>
        <v/>
      </c>
      <c r="Q21" s="133"/>
      <c r="R21" s="138"/>
    </row>
    <row r="22" spans="1:18" ht="24" customHeight="1" thickBot="1" x14ac:dyDescent="0.3">
      <c r="A22" s="69"/>
      <c r="B22" s="87"/>
      <c r="C22" s="200" t="str">
        <f t="shared" si="0"/>
        <v/>
      </c>
      <c r="D22" s="70"/>
      <c r="E22" s="70"/>
      <c r="F22" s="70"/>
      <c r="G22" s="70"/>
      <c r="H22" s="70"/>
      <c r="I22" s="107" t="s">
        <v>19</v>
      </c>
      <c r="J22" s="126" t="str">
        <f t="shared" si="6"/>
        <v/>
      </c>
      <c r="K22" s="71"/>
      <c r="L22" s="72"/>
      <c r="M22" s="83"/>
      <c r="N22" s="243" t="str">
        <f t="shared" si="7"/>
        <v/>
      </c>
      <c r="O22" s="244" t="str">
        <f t="shared" si="4"/>
        <v/>
      </c>
      <c r="P22" s="245" t="str">
        <f t="shared" si="5"/>
        <v/>
      </c>
      <c r="Q22" s="133"/>
      <c r="R22" s="138"/>
    </row>
    <row r="23" spans="1:18" ht="24" customHeight="1" thickBot="1" x14ac:dyDescent="0.3">
      <c r="A23" s="69"/>
      <c r="B23" s="87"/>
      <c r="C23" s="200" t="str">
        <f t="shared" si="0"/>
        <v/>
      </c>
      <c r="D23" s="70"/>
      <c r="E23" s="70"/>
      <c r="F23" s="70"/>
      <c r="G23" s="70"/>
      <c r="H23" s="70"/>
      <c r="I23" s="107" t="s">
        <v>19</v>
      </c>
      <c r="J23" s="126" t="str">
        <f t="shared" si="6"/>
        <v/>
      </c>
      <c r="K23" s="71"/>
      <c r="L23" s="72"/>
      <c r="M23" s="83"/>
      <c r="N23" s="243" t="str">
        <f t="shared" si="7"/>
        <v/>
      </c>
      <c r="O23" s="244" t="str">
        <f t="shared" si="4"/>
        <v/>
      </c>
      <c r="P23" s="245" t="str">
        <f t="shared" si="5"/>
        <v/>
      </c>
      <c r="Q23" s="133"/>
      <c r="R23" s="138"/>
    </row>
    <row r="24" spans="1:18" ht="24" customHeight="1" thickBot="1" x14ac:dyDescent="0.3">
      <c r="A24" s="69"/>
      <c r="B24" s="87"/>
      <c r="C24" s="200" t="str">
        <f t="shared" si="0"/>
        <v/>
      </c>
      <c r="D24" s="70"/>
      <c r="E24" s="70"/>
      <c r="F24" s="70"/>
      <c r="G24" s="70"/>
      <c r="H24" s="70"/>
      <c r="I24" s="107" t="s">
        <v>19</v>
      </c>
      <c r="J24" s="126" t="str">
        <f t="shared" si="6"/>
        <v/>
      </c>
      <c r="K24" s="71"/>
      <c r="L24" s="72"/>
      <c r="M24" s="83"/>
      <c r="N24" s="243" t="str">
        <f t="shared" si="7"/>
        <v/>
      </c>
      <c r="O24" s="244" t="str">
        <f t="shared" si="4"/>
        <v/>
      </c>
      <c r="P24" s="245" t="str">
        <f t="shared" si="5"/>
        <v/>
      </c>
      <c r="Q24" s="133"/>
      <c r="R24" s="138"/>
    </row>
    <row r="25" spans="1:18" ht="24" customHeight="1" thickBot="1" x14ac:dyDescent="0.3">
      <c r="A25" s="73"/>
      <c r="B25" s="88"/>
      <c r="C25" s="202" t="str">
        <f t="shared" si="0"/>
        <v/>
      </c>
      <c r="D25" s="74"/>
      <c r="E25" s="74"/>
      <c r="F25" s="74"/>
      <c r="G25" s="74"/>
      <c r="H25" s="74"/>
      <c r="I25" s="108" t="s">
        <v>19</v>
      </c>
      <c r="J25" s="129" t="str">
        <f t="shared" si="6"/>
        <v/>
      </c>
      <c r="K25" s="75"/>
      <c r="L25" s="76"/>
      <c r="M25" s="84"/>
      <c r="N25" s="351" t="str">
        <f t="shared" si="7"/>
        <v/>
      </c>
      <c r="O25" s="250" t="str">
        <f t="shared" si="4"/>
        <v/>
      </c>
      <c r="P25" s="251" t="str">
        <f t="shared" si="5"/>
        <v/>
      </c>
      <c r="Q25" s="135"/>
      <c r="R25" s="140"/>
    </row>
    <row r="26" spans="1:18" ht="24" customHeight="1" thickBot="1" x14ac:dyDescent="0.3">
      <c r="A26" s="67"/>
      <c r="B26" s="86"/>
      <c r="C26" s="200" t="str">
        <f t="shared" si="0"/>
        <v/>
      </c>
      <c r="D26" s="68"/>
      <c r="E26" s="68"/>
      <c r="F26" s="68"/>
      <c r="G26" s="68"/>
      <c r="H26" s="68"/>
      <c r="I26" s="106" t="s">
        <v>19</v>
      </c>
      <c r="J26" s="128" t="str">
        <f t="shared" ref="J26:J35" si="8">IF(A26=0,"","選択してください")</f>
        <v/>
      </c>
      <c r="K26" s="68"/>
      <c r="L26" s="78"/>
      <c r="M26" s="82"/>
      <c r="N26" s="252" t="str">
        <f t="shared" si="7"/>
        <v/>
      </c>
      <c r="O26" s="253" t="str">
        <f t="shared" si="4"/>
        <v/>
      </c>
      <c r="P26" s="162" t="str">
        <f t="shared" si="5"/>
        <v/>
      </c>
      <c r="Q26" s="132"/>
      <c r="R26" s="78"/>
    </row>
    <row r="27" spans="1:18" ht="24" customHeight="1" thickBot="1" x14ac:dyDescent="0.3">
      <c r="A27" s="69"/>
      <c r="B27" s="87"/>
      <c r="C27" s="200" t="str">
        <f t="shared" si="0"/>
        <v/>
      </c>
      <c r="D27" s="70"/>
      <c r="E27" s="70"/>
      <c r="F27" s="70"/>
      <c r="G27" s="70"/>
      <c r="H27" s="70"/>
      <c r="I27" s="107" t="s">
        <v>19</v>
      </c>
      <c r="J27" s="126" t="str">
        <f t="shared" si="8"/>
        <v/>
      </c>
      <c r="K27" s="71"/>
      <c r="L27" s="72"/>
      <c r="M27" s="83"/>
      <c r="N27" s="243" t="str">
        <f t="shared" si="7"/>
        <v/>
      </c>
      <c r="O27" s="244" t="str">
        <f t="shared" si="4"/>
        <v/>
      </c>
      <c r="P27" s="245" t="str">
        <f t="shared" si="5"/>
        <v/>
      </c>
      <c r="Q27" s="133"/>
      <c r="R27" s="138"/>
    </row>
    <row r="28" spans="1:18" ht="24" customHeight="1" thickBot="1" x14ac:dyDescent="0.3">
      <c r="A28" s="69"/>
      <c r="B28" s="87"/>
      <c r="C28" s="200" t="str">
        <f t="shared" si="0"/>
        <v/>
      </c>
      <c r="D28" s="70"/>
      <c r="E28" s="70"/>
      <c r="F28" s="70"/>
      <c r="G28" s="70"/>
      <c r="H28" s="70"/>
      <c r="I28" s="107" t="s">
        <v>19</v>
      </c>
      <c r="J28" s="126" t="str">
        <f t="shared" si="8"/>
        <v/>
      </c>
      <c r="K28" s="71"/>
      <c r="L28" s="72"/>
      <c r="M28" s="83"/>
      <c r="N28" s="243" t="str">
        <f t="shared" si="7"/>
        <v/>
      </c>
      <c r="O28" s="244" t="str">
        <f t="shared" si="4"/>
        <v/>
      </c>
      <c r="P28" s="245" t="str">
        <f t="shared" si="5"/>
        <v/>
      </c>
      <c r="Q28" s="133"/>
      <c r="R28" s="138"/>
    </row>
    <row r="29" spans="1:18" ht="24" customHeight="1" thickBot="1" x14ac:dyDescent="0.3">
      <c r="A29" s="69"/>
      <c r="B29" s="87"/>
      <c r="C29" s="200" t="str">
        <f t="shared" si="0"/>
        <v/>
      </c>
      <c r="D29" s="70"/>
      <c r="E29" s="70"/>
      <c r="F29" s="70"/>
      <c r="G29" s="70"/>
      <c r="H29" s="70"/>
      <c r="I29" s="107" t="s">
        <v>19</v>
      </c>
      <c r="J29" s="126" t="str">
        <f t="shared" si="8"/>
        <v/>
      </c>
      <c r="K29" s="71"/>
      <c r="L29" s="72"/>
      <c r="M29" s="83"/>
      <c r="N29" s="243" t="str">
        <f t="shared" si="7"/>
        <v/>
      </c>
      <c r="O29" s="244" t="str">
        <f t="shared" si="4"/>
        <v/>
      </c>
      <c r="P29" s="245" t="str">
        <f t="shared" si="5"/>
        <v/>
      </c>
      <c r="Q29" s="133"/>
      <c r="R29" s="138"/>
    </row>
    <row r="30" spans="1:18" ht="24" customHeight="1" thickBot="1" x14ac:dyDescent="0.3">
      <c r="A30" s="69"/>
      <c r="B30" s="87"/>
      <c r="C30" s="200" t="str">
        <f t="shared" si="0"/>
        <v/>
      </c>
      <c r="D30" s="70"/>
      <c r="E30" s="70"/>
      <c r="F30" s="70"/>
      <c r="G30" s="70"/>
      <c r="H30" s="70"/>
      <c r="I30" s="107" t="s">
        <v>19</v>
      </c>
      <c r="J30" s="126" t="str">
        <f t="shared" si="8"/>
        <v/>
      </c>
      <c r="K30" s="71"/>
      <c r="L30" s="72"/>
      <c r="M30" s="83"/>
      <c r="N30" s="243" t="str">
        <f t="shared" si="7"/>
        <v/>
      </c>
      <c r="O30" s="244" t="str">
        <f t="shared" si="4"/>
        <v/>
      </c>
      <c r="P30" s="245" t="str">
        <f t="shared" si="5"/>
        <v/>
      </c>
      <c r="Q30" s="133"/>
      <c r="R30" s="138"/>
    </row>
    <row r="31" spans="1:18" ht="24" customHeight="1" thickBot="1" x14ac:dyDescent="0.3">
      <c r="A31" s="69"/>
      <c r="B31" s="87"/>
      <c r="C31" s="200" t="str">
        <f t="shared" si="0"/>
        <v/>
      </c>
      <c r="D31" s="70"/>
      <c r="E31" s="70"/>
      <c r="F31" s="70"/>
      <c r="G31" s="70"/>
      <c r="H31" s="70"/>
      <c r="I31" s="107" t="s">
        <v>19</v>
      </c>
      <c r="J31" s="126" t="str">
        <f t="shared" si="8"/>
        <v/>
      </c>
      <c r="K31" s="71"/>
      <c r="L31" s="72"/>
      <c r="M31" s="83"/>
      <c r="N31" s="243" t="str">
        <f t="shared" si="7"/>
        <v/>
      </c>
      <c r="O31" s="244" t="str">
        <f t="shared" si="4"/>
        <v/>
      </c>
      <c r="P31" s="245" t="str">
        <f t="shared" si="5"/>
        <v/>
      </c>
      <c r="Q31" s="133"/>
      <c r="R31" s="138"/>
    </row>
    <row r="32" spans="1:18" ht="24" customHeight="1" thickBot="1" x14ac:dyDescent="0.3">
      <c r="A32" s="69"/>
      <c r="B32" s="87"/>
      <c r="C32" s="200" t="str">
        <f t="shared" si="0"/>
        <v/>
      </c>
      <c r="D32" s="70"/>
      <c r="E32" s="70"/>
      <c r="F32" s="70"/>
      <c r="G32" s="70"/>
      <c r="H32" s="70"/>
      <c r="I32" s="107" t="s">
        <v>19</v>
      </c>
      <c r="J32" s="126" t="str">
        <f t="shared" si="8"/>
        <v/>
      </c>
      <c r="K32" s="71"/>
      <c r="L32" s="72"/>
      <c r="M32" s="83"/>
      <c r="N32" s="243" t="str">
        <f t="shared" si="7"/>
        <v/>
      </c>
      <c r="O32" s="244" t="str">
        <f t="shared" si="4"/>
        <v/>
      </c>
      <c r="P32" s="245" t="str">
        <f t="shared" si="5"/>
        <v/>
      </c>
      <c r="Q32" s="133"/>
      <c r="R32" s="138"/>
    </row>
    <row r="33" spans="1:18" ht="24" customHeight="1" thickBot="1" x14ac:dyDescent="0.3">
      <c r="A33" s="69"/>
      <c r="B33" s="87"/>
      <c r="C33" s="200" t="str">
        <f t="shared" si="0"/>
        <v/>
      </c>
      <c r="D33" s="70"/>
      <c r="E33" s="70"/>
      <c r="F33" s="70"/>
      <c r="G33" s="70"/>
      <c r="H33" s="70"/>
      <c r="I33" s="107" t="s">
        <v>19</v>
      </c>
      <c r="J33" s="126" t="str">
        <f t="shared" si="8"/>
        <v/>
      </c>
      <c r="K33" s="71"/>
      <c r="L33" s="72"/>
      <c r="M33" s="83"/>
      <c r="N33" s="243" t="str">
        <f t="shared" si="7"/>
        <v/>
      </c>
      <c r="O33" s="244" t="str">
        <f t="shared" si="4"/>
        <v/>
      </c>
      <c r="P33" s="245" t="str">
        <f t="shared" si="5"/>
        <v/>
      </c>
      <c r="Q33" s="133"/>
      <c r="R33" s="138"/>
    </row>
    <row r="34" spans="1:18" ht="24" customHeight="1" thickBot="1" x14ac:dyDescent="0.3">
      <c r="A34" s="69"/>
      <c r="B34" s="87"/>
      <c r="C34" s="200" t="str">
        <f t="shared" si="0"/>
        <v/>
      </c>
      <c r="D34" s="70"/>
      <c r="E34" s="70"/>
      <c r="F34" s="70"/>
      <c r="G34" s="70"/>
      <c r="H34" s="70"/>
      <c r="I34" s="107" t="s">
        <v>19</v>
      </c>
      <c r="J34" s="126" t="str">
        <f t="shared" si="8"/>
        <v/>
      </c>
      <c r="K34" s="71"/>
      <c r="L34" s="72"/>
      <c r="M34" s="83"/>
      <c r="N34" s="243" t="str">
        <f t="shared" si="7"/>
        <v/>
      </c>
      <c r="O34" s="244" t="str">
        <f t="shared" si="4"/>
        <v/>
      </c>
      <c r="P34" s="245" t="str">
        <f t="shared" si="5"/>
        <v/>
      </c>
      <c r="Q34" s="133"/>
      <c r="R34" s="138"/>
    </row>
    <row r="35" spans="1:18" ht="24" customHeight="1" thickBot="1" x14ac:dyDescent="0.3">
      <c r="A35" s="73"/>
      <c r="B35" s="88"/>
      <c r="C35" s="202" t="str">
        <f t="shared" si="0"/>
        <v/>
      </c>
      <c r="D35" s="74"/>
      <c r="E35" s="74"/>
      <c r="F35" s="74"/>
      <c r="G35" s="74"/>
      <c r="H35" s="74"/>
      <c r="I35" s="108" t="s">
        <v>19</v>
      </c>
      <c r="J35" s="129" t="str">
        <f t="shared" si="8"/>
        <v/>
      </c>
      <c r="K35" s="75"/>
      <c r="L35" s="76"/>
      <c r="M35" s="84"/>
      <c r="N35" s="246" t="str">
        <f t="shared" si="7"/>
        <v/>
      </c>
      <c r="O35" s="247" t="str">
        <f t="shared" si="4"/>
        <v/>
      </c>
      <c r="P35" s="248" t="str">
        <f t="shared" si="5"/>
        <v/>
      </c>
      <c r="Q35" s="135"/>
      <c r="R35" s="140"/>
    </row>
    <row r="36" spans="1:18" ht="24" customHeight="1" thickBot="1" x14ac:dyDescent="0.3">
      <c r="A36" s="77"/>
      <c r="B36" s="89"/>
      <c r="C36" s="203" t="str">
        <f t="shared" si="0"/>
        <v/>
      </c>
      <c r="D36" s="71"/>
      <c r="E36" s="71"/>
      <c r="F36" s="71"/>
      <c r="G36" s="71"/>
      <c r="H36" s="71"/>
      <c r="I36" s="109" t="s">
        <v>19</v>
      </c>
      <c r="J36" s="130" t="str">
        <f t="shared" si="6"/>
        <v/>
      </c>
      <c r="K36" s="71"/>
      <c r="L36" s="72"/>
      <c r="M36" s="85"/>
      <c r="N36" s="350" t="str">
        <f t="shared" si="7"/>
        <v/>
      </c>
      <c r="O36" s="249" t="str">
        <f t="shared" si="4"/>
        <v/>
      </c>
      <c r="P36" s="160" t="str">
        <f t="shared" si="5"/>
        <v/>
      </c>
      <c r="Q36" s="136"/>
      <c r="R36" s="72"/>
    </row>
    <row r="37" spans="1:18" ht="24" customHeight="1" thickBot="1" x14ac:dyDescent="0.3">
      <c r="A37" s="69"/>
      <c r="B37" s="87"/>
      <c r="C37" s="200" t="str">
        <f t="shared" si="0"/>
        <v/>
      </c>
      <c r="D37" s="70"/>
      <c r="E37" s="70"/>
      <c r="F37" s="70"/>
      <c r="G37" s="70"/>
      <c r="H37" s="70"/>
      <c r="I37" s="107" t="s">
        <v>19</v>
      </c>
      <c r="J37" s="126" t="str">
        <f t="shared" si="6"/>
        <v/>
      </c>
      <c r="K37" s="71"/>
      <c r="L37" s="72"/>
      <c r="M37" s="83"/>
      <c r="N37" s="243" t="str">
        <f t="shared" si="7"/>
        <v/>
      </c>
      <c r="O37" s="244" t="str">
        <f t="shared" si="4"/>
        <v/>
      </c>
      <c r="P37" s="245" t="str">
        <f t="shared" si="5"/>
        <v/>
      </c>
      <c r="Q37" s="133"/>
      <c r="R37" s="138"/>
    </row>
    <row r="38" spans="1:18" ht="24" customHeight="1" thickBot="1" x14ac:dyDescent="0.3">
      <c r="A38" s="69"/>
      <c r="B38" s="87"/>
      <c r="C38" s="200" t="str">
        <f t="shared" si="0"/>
        <v/>
      </c>
      <c r="D38" s="70"/>
      <c r="E38" s="70"/>
      <c r="F38" s="70"/>
      <c r="G38" s="70"/>
      <c r="H38" s="70"/>
      <c r="I38" s="107" t="s">
        <v>19</v>
      </c>
      <c r="J38" s="126" t="str">
        <f t="shared" si="6"/>
        <v/>
      </c>
      <c r="K38" s="71"/>
      <c r="L38" s="72"/>
      <c r="M38" s="83"/>
      <c r="N38" s="243" t="str">
        <f t="shared" si="7"/>
        <v/>
      </c>
      <c r="O38" s="244" t="str">
        <f t="shared" si="4"/>
        <v/>
      </c>
      <c r="P38" s="245" t="str">
        <f t="shared" si="5"/>
        <v/>
      </c>
      <c r="Q38" s="133"/>
      <c r="R38" s="138"/>
    </row>
    <row r="39" spans="1:18" ht="24" customHeight="1" thickBot="1" x14ac:dyDescent="0.3">
      <c r="A39" s="69"/>
      <c r="B39" s="87"/>
      <c r="C39" s="200" t="str">
        <f t="shared" si="0"/>
        <v/>
      </c>
      <c r="D39" s="70"/>
      <c r="E39" s="70"/>
      <c r="F39" s="70"/>
      <c r="G39" s="70"/>
      <c r="H39" s="70"/>
      <c r="I39" s="107" t="s">
        <v>19</v>
      </c>
      <c r="J39" s="126" t="str">
        <f t="shared" si="6"/>
        <v/>
      </c>
      <c r="K39" s="71"/>
      <c r="L39" s="72"/>
      <c r="M39" s="83"/>
      <c r="N39" s="243" t="str">
        <f t="shared" si="7"/>
        <v/>
      </c>
      <c r="O39" s="244" t="str">
        <f t="shared" si="4"/>
        <v/>
      </c>
      <c r="P39" s="245" t="str">
        <f t="shared" si="5"/>
        <v/>
      </c>
      <c r="Q39" s="133"/>
      <c r="R39" s="138"/>
    </row>
    <row r="40" spans="1:18" ht="24" customHeight="1" thickBot="1" x14ac:dyDescent="0.3">
      <c r="A40" s="69"/>
      <c r="B40" s="87"/>
      <c r="C40" s="200" t="str">
        <f t="shared" si="0"/>
        <v/>
      </c>
      <c r="D40" s="70"/>
      <c r="E40" s="70"/>
      <c r="F40" s="70"/>
      <c r="G40" s="70"/>
      <c r="H40" s="70"/>
      <c r="I40" s="107" t="s">
        <v>19</v>
      </c>
      <c r="J40" s="126" t="str">
        <f t="shared" si="6"/>
        <v/>
      </c>
      <c r="K40" s="71"/>
      <c r="L40" s="72"/>
      <c r="M40" s="83"/>
      <c r="N40" s="243" t="str">
        <f t="shared" si="7"/>
        <v/>
      </c>
      <c r="O40" s="244" t="str">
        <f t="shared" si="4"/>
        <v/>
      </c>
      <c r="P40" s="245" t="str">
        <f t="shared" si="5"/>
        <v/>
      </c>
      <c r="Q40" s="133"/>
      <c r="R40" s="138"/>
    </row>
    <row r="41" spans="1:18" ht="24" customHeight="1" thickBot="1" x14ac:dyDescent="0.3">
      <c r="A41" s="69"/>
      <c r="B41" s="87"/>
      <c r="C41" s="200" t="str">
        <f t="shared" si="0"/>
        <v/>
      </c>
      <c r="D41" s="70"/>
      <c r="E41" s="70"/>
      <c r="F41" s="70"/>
      <c r="G41" s="70"/>
      <c r="H41" s="70"/>
      <c r="I41" s="107" t="s">
        <v>19</v>
      </c>
      <c r="J41" s="126" t="str">
        <f t="shared" si="6"/>
        <v/>
      </c>
      <c r="K41" s="71"/>
      <c r="L41" s="72"/>
      <c r="M41" s="83"/>
      <c r="N41" s="243" t="str">
        <f t="shared" si="7"/>
        <v/>
      </c>
      <c r="O41" s="244" t="str">
        <f t="shared" si="4"/>
        <v/>
      </c>
      <c r="P41" s="245" t="str">
        <f t="shared" si="5"/>
        <v/>
      </c>
      <c r="Q41" s="133"/>
      <c r="R41" s="138"/>
    </row>
    <row r="42" spans="1:18" ht="24" customHeight="1" thickBot="1" x14ac:dyDescent="0.3">
      <c r="A42" s="69"/>
      <c r="B42" s="87"/>
      <c r="C42" s="200" t="str">
        <f t="shared" si="0"/>
        <v/>
      </c>
      <c r="D42" s="70"/>
      <c r="E42" s="70"/>
      <c r="F42" s="70"/>
      <c r="G42" s="70"/>
      <c r="H42" s="70"/>
      <c r="I42" s="107" t="s">
        <v>19</v>
      </c>
      <c r="J42" s="126" t="str">
        <f t="shared" si="6"/>
        <v/>
      </c>
      <c r="K42" s="71"/>
      <c r="L42" s="72"/>
      <c r="M42" s="83"/>
      <c r="N42" s="243" t="str">
        <f t="shared" si="7"/>
        <v/>
      </c>
      <c r="O42" s="244" t="str">
        <f t="shared" si="4"/>
        <v/>
      </c>
      <c r="P42" s="245" t="str">
        <f t="shared" si="5"/>
        <v/>
      </c>
      <c r="Q42" s="133"/>
      <c r="R42" s="138"/>
    </row>
    <row r="43" spans="1:18" ht="24" customHeight="1" thickBot="1" x14ac:dyDescent="0.3">
      <c r="A43" s="69"/>
      <c r="B43" s="87"/>
      <c r="C43" s="200" t="str">
        <f t="shared" si="0"/>
        <v/>
      </c>
      <c r="D43" s="70"/>
      <c r="E43" s="70"/>
      <c r="F43" s="70"/>
      <c r="G43" s="70"/>
      <c r="H43" s="70"/>
      <c r="I43" s="107" t="s">
        <v>19</v>
      </c>
      <c r="J43" s="126" t="str">
        <f t="shared" si="6"/>
        <v/>
      </c>
      <c r="K43" s="71"/>
      <c r="L43" s="72"/>
      <c r="M43" s="83"/>
      <c r="N43" s="243" t="str">
        <f t="shared" si="7"/>
        <v/>
      </c>
      <c r="O43" s="244" t="str">
        <f t="shared" si="4"/>
        <v/>
      </c>
      <c r="P43" s="245" t="str">
        <f t="shared" si="5"/>
        <v/>
      </c>
      <c r="Q43" s="133"/>
      <c r="R43" s="138"/>
    </row>
    <row r="44" spans="1:18" ht="24" customHeight="1" thickBot="1" x14ac:dyDescent="0.3">
      <c r="A44" s="69"/>
      <c r="B44" s="87"/>
      <c r="C44" s="200" t="str">
        <f t="shared" si="0"/>
        <v/>
      </c>
      <c r="D44" s="70"/>
      <c r="E44" s="70"/>
      <c r="F44" s="70"/>
      <c r="G44" s="70"/>
      <c r="H44" s="70"/>
      <c r="I44" s="107" t="s">
        <v>19</v>
      </c>
      <c r="J44" s="126" t="str">
        <f t="shared" si="6"/>
        <v/>
      </c>
      <c r="K44" s="71"/>
      <c r="L44" s="72"/>
      <c r="M44" s="83"/>
      <c r="N44" s="243" t="str">
        <f t="shared" si="7"/>
        <v/>
      </c>
      <c r="O44" s="244" t="str">
        <f t="shared" si="4"/>
        <v/>
      </c>
      <c r="P44" s="245" t="str">
        <f t="shared" si="5"/>
        <v/>
      </c>
      <c r="Q44" s="133"/>
      <c r="R44" s="138"/>
    </row>
    <row r="45" spans="1:18" ht="24" customHeight="1" thickBot="1" x14ac:dyDescent="0.3">
      <c r="A45" s="119"/>
      <c r="B45" s="120"/>
      <c r="C45" s="201" t="str">
        <f t="shared" si="0"/>
        <v/>
      </c>
      <c r="D45" s="121"/>
      <c r="E45" s="121"/>
      <c r="F45" s="121"/>
      <c r="G45" s="121"/>
      <c r="H45" s="121"/>
      <c r="I45" s="122" t="s">
        <v>19</v>
      </c>
      <c r="J45" s="127" t="str">
        <f t="shared" si="6"/>
        <v/>
      </c>
      <c r="K45" s="123"/>
      <c r="L45" s="124"/>
      <c r="M45" s="125"/>
      <c r="N45" s="351" t="str">
        <f t="shared" si="7"/>
        <v/>
      </c>
      <c r="O45" s="250" t="str">
        <f t="shared" si="4"/>
        <v/>
      </c>
      <c r="P45" s="251" t="str">
        <f t="shared" si="5"/>
        <v/>
      </c>
      <c r="Q45" s="134"/>
      <c r="R45" s="139"/>
    </row>
    <row r="46" spans="1:18" ht="24" customHeight="1" thickBot="1" x14ac:dyDescent="0.3">
      <c r="A46" s="67"/>
      <c r="B46" s="86"/>
      <c r="C46" s="200" t="str">
        <f t="shared" si="0"/>
        <v/>
      </c>
      <c r="D46" s="68"/>
      <c r="E46" s="68"/>
      <c r="F46" s="68"/>
      <c r="G46" s="68"/>
      <c r="H46" s="68"/>
      <c r="I46" s="106" t="s">
        <v>19</v>
      </c>
      <c r="J46" s="128" t="str">
        <f t="shared" si="6"/>
        <v/>
      </c>
      <c r="K46" s="68"/>
      <c r="L46" s="78"/>
      <c r="M46" s="82"/>
      <c r="N46" s="252" t="str">
        <f t="shared" si="7"/>
        <v/>
      </c>
      <c r="O46" s="253" t="str">
        <f t="shared" si="4"/>
        <v/>
      </c>
      <c r="P46" s="162" t="str">
        <f t="shared" si="5"/>
        <v/>
      </c>
      <c r="Q46" s="132"/>
      <c r="R46" s="78"/>
    </row>
    <row r="47" spans="1:18" ht="24" customHeight="1" thickBot="1" x14ac:dyDescent="0.3">
      <c r="A47" s="69"/>
      <c r="B47" s="87"/>
      <c r="C47" s="200" t="str">
        <f t="shared" si="0"/>
        <v/>
      </c>
      <c r="D47" s="70"/>
      <c r="E47" s="70"/>
      <c r="F47" s="70"/>
      <c r="G47" s="70"/>
      <c r="H47" s="70"/>
      <c r="I47" s="107" t="s">
        <v>19</v>
      </c>
      <c r="J47" s="126" t="str">
        <f t="shared" si="6"/>
        <v/>
      </c>
      <c r="K47" s="71"/>
      <c r="L47" s="72"/>
      <c r="M47" s="83"/>
      <c r="N47" s="243" t="str">
        <f t="shared" si="7"/>
        <v/>
      </c>
      <c r="O47" s="244" t="str">
        <f t="shared" si="4"/>
        <v/>
      </c>
      <c r="P47" s="245" t="str">
        <f t="shared" si="5"/>
        <v/>
      </c>
      <c r="Q47" s="133"/>
      <c r="R47" s="138"/>
    </row>
    <row r="48" spans="1:18" ht="24" customHeight="1" thickBot="1" x14ac:dyDescent="0.3">
      <c r="A48" s="69"/>
      <c r="B48" s="87"/>
      <c r="C48" s="200" t="str">
        <f t="shared" si="0"/>
        <v/>
      </c>
      <c r="D48" s="70"/>
      <c r="E48" s="70"/>
      <c r="F48" s="70"/>
      <c r="G48" s="70"/>
      <c r="H48" s="70"/>
      <c r="I48" s="107" t="s">
        <v>19</v>
      </c>
      <c r="J48" s="126" t="str">
        <f t="shared" si="6"/>
        <v/>
      </c>
      <c r="K48" s="71"/>
      <c r="L48" s="72"/>
      <c r="M48" s="83"/>
      <c r="N48" s="243" t="str">
        <f t="shared" si="7"/>
        <v/>
      </c>
      <c r="O48" s="244" t="str">
        <f t="shared" si="4"/>
        <v/>
      </c>
      <c r="P48" s="245" t="str">
        <f t="shared" si="5"/>
        <v/>
      </c>
      <c r="Q48" s="133"/>
      <c r="R48" s="138"/>
    </row>
    <row r="49" spans="1:18" ht="24" customHeight="1" thickBot="1" x14ac:dyDescent="0.3">
      <c r="A49" s="69"/>
      <c r="B49" s="87"/>
      <c r="C49" s="200" t="str">
        <f t="shared" si="0"/>
        <v/>
      </c>
      <c r="D49" s="70"/>
      <c r="E49" s="70"/>
      <c r="F49" s="70"/>
      <c r="G49" s="70"/>
      <c r="H49" s="70"/>
      <c r="I49" s="107" t="s">
        <v>19</v>
      </c>
      <c r="J49" s="126" t="str">
        <f t="shared" si="6"/>
        <v/>
      </c>
      <c r="K49" s="71"/>
      <c r="L49" s="72"/>
      <c r="M49" s="83"/>
      <c r="N49" s="243" t="str">
        <f t="shared" si="7"/>
        <v/>
      </c>
      <c r="O49" s="244" t="str">
        <f t="shared" si="4"/>
        <v/>
      </c>
      <c r="P49" s="245" t="str">
        <f t="shared" si="5"/>
        <v/>
      </c>
      <c r="Q49" s="133"/>
      <c r="R49" s="138"/>
    </row>
    <row r="50" spans="1:18" ht="24" customHeight="1" thickBot="1" x14ac:dyDescent="0.3">
      <c r="A50" s="69"/>
      <c r="B50" s="87"/>
      <c r="C50" s="200" t="str">
        <f t="shared" si="0"/>
        <v/>
      </c>
      <c r="D50" s="70"/>
      <c r="E50" s="70"/>
      <c r="F50" s="70"/>
      <c r="G50" s="70"/>
      <c r="H50" s="70"/>
      <c r="I50" s="107" t="s">
        <v>19</v>
      </c>
      <c r="J50" s="126" t="str">
        <f t="shared" si="6"/>
        <v/>
      </c>
      <c r="K50" s="71"/>
      <c r="L50" s="72"/>
      <c r="M50" s="83"/>
      <c r="N50" s="243" t="str">
        <f t="shared" si="7"/>
        <v/>
      </c>
      <c r="O50" s="244" t="str">
        <f t="shared" si="4"/>
        <v/>
      </c>
      <c r="P50" s="245" t="str">
        <f t="shared" si="5"/>
        <v/>
      </c>
      <c r="Q50" s="133"/>
      <c r="R50" s="138"/>
    </row>
    <row r="51" spans="1:18" ht="24" customHeight="1" thickBot="1" x14ac:dyDescent="0.3">
      <c r="A51" s="69"/>
      <c r="B51" s="87"/>
      <c r="C51" s="200" t="str">
        <f t="shared" si="0"/>
        <v/>
      </c>
      <c r="D51" s="70"/>
      <c r="E51" s="70"/>
      <c r="F51" s="70"/>
      <c r="G51" s="70"/>
      <c r="H51" s="70"/>
      <c r="I51" s="107" t="s">
        <v>19</v>
      </c>
      <c r="J51" s="126" t="str">
        <f t="shared" si="6"/>
        <v/>
      </c>
      <c r="K51" s="71"/>
      <c r="L51" s="72"/>
      <c r="M51" s="83"/>
      <c r="N51" s="243" t="str">
        <f t="shared" si="7"/>
        <v/>
      </c>
      <c r="O51" s="244" t="str">
        <f t="shared" si="4"/>
        <v/>
      </c>
      <c r="P51" s="245" t="str">
        <f t="shared" si="5"/>
        <v/>
      </c>
      <c r="Q51" s="133"/>
      <c r="R51" s="138"/>
    </row>
    <row r="52" spans="1:18" ht="24" customHeight="1" thickBot="1" x14ac:dyDescent="0.3">
      <c r="A52" s="69"/>
      <c r="B52" s="87"/>
      <c r="C52" s="200" t="str">
        <f t="shared" si="0"/>
        <v/>
      </c>
      <c r="D52" s="70"/>
      <c r="E52" s="70"/>
      <c r="F52" s="70"/>
      <c r="G52" s="70"/>
      <c r="H52" s="70"/>
      <c r="I52" s="107" t="s">
        <v>19</v>
      </c>
      <c r="J52" s="126" t="str">
        <f t="shared" si="6"/>
        <v/>
      </c>
      <c r="K52" s="71"/>
      <c r="L52" s="72"/>
      <c r="M52" s="83"/>
      <c r="N52" s="243" t="str">
        <f t="shared" si="7"/>
        <v/>
      </c>
      <c r="O52" s="244" t="str">
        <f t="shared" si="4"/>
        <v/>
      </c>
      <c r="P52" s="245" t="str">
        <f t="shared" si="5"/>
        <v/>
      </c>
      <c r="Q52" s="133"/>
      <c r="R52" s="138"/>
    </row>
    <row r="53" spans="1:18" ht="24" customHeight="1" thickBot="1" x14ac:dyDescent="0.3">
      <c r="A53" s="69"/>
      <c r="B53" s="87"/>
      <c r="C53" s="200" t="str">
        <f t="shared" si="0"/>
        <v/>
      </c>
      <c r="D53" s="70"/>
      <c r="E53" s="70"/>
      <c r="F53" s="70"/>
      <c r="G53" s="70"/>
      <c r="H53" s="70"/>
      <c r="I53" s="107" t="s">
        <v>19</v>
      </c>
      <c r="J53" s="126" t="str">
        <f t="shared" si="6"/>
        <v/>
      </c>
      <c r="K53" s="71"/>
      <c r="L53" s="72"/>
      <c r="M53" s="83"/>
      <c r="N53" s="243" t="str">
        <f t="shared" si="7"/>
        <v/>
      </c>
      <c r="O53" s="244" t="str">
        <f t="shared" si="4"/>
        <v/>
      </c>
      <c r="P53" s="245" t="str">
        <f t="shared" si="5"/>
        <v/>
      </c>
      <c r="Q53" s="133"/>
      <c r="R53" s="138"/>
    </row>
    <row r="54" spans="1:18" ht="24" customHeight="1" thickBot="1" x14ac:dyDescent="0.3">
      <c r="A54" s="69"/>
      <c r="B54" s="87"/>
      <c r="C54" s="200" t="str">
        <f t="shared" si="0"/>
        <v/>
      </c>
      <c r="D54" s="70"/>
      <c r="E54" s="70"/>
      <c r="F54" s="70"/>
      <c r="G54" s="70"/>
      <c r="H54" s="70"/>
      <c r="I54" s="107" t="s">
        <v>19</v>
      </c>
      <c r="J54" s="126" t="str">
        <f t="shared" si="6"/>
        <v/>
      </c>
      <c r="K54" s="71"/>
      <c r="L54" s="72"/>
      <c r="M54" s="83"/>
      <c r="N54" s="243" t="str">
        <f t="shared" si="7"/>
        <v/>
      </c>
      <c r="O54" s="244" t="str">
        <f t="shared" si="4"/>
        <v/>
      </c>
      <c r="P54" s="245" t="str">
        <f t="shared" si="5"/>
        <v/>
      </c>
      <c r="Q54" s="133"/>
      <c r="R54" s="138"/>
    </row>
    <row r="55" spans="1:18" ht="24" customHeight="1" thickBot="1" x14ac:dyDescent="0.3">
      <c r="A55" s="73"/>
      <c r="B55" s="88"/>
      <c r="C55" s="202" t="str">
        <f t="shared" si="0"/>
        <v/>
      </c>
      <c r="D55" s="74"/>
      <c r="E55" s="74"/>
      <c r="F55" s="74"/>
      <c r="G55" s="74"/>
      <c r="H55" s="74"/>
      <c r="I55" s="108"/>
      <c r="J55" s="129" t="str">
        <f t="shared" si="6"/>
        <v/>
      </c>
      <c r="K55" s="75"/>
      <c r="L55" s="76"/>
      <c r="M55" s="84"/>
      <c r="N55" s="246" t="str">
        <f t="shared" si="7"/>
        <v/>
      </c>
      <c r="O55" s="247" t="str">
        <f t="shared" si="4"/>
        <v/>
      </c>
      <c r="P55" s="248" t="str">
        <f t="shared" si="5"/>
        <v/>
      </c>
      <c r="Q55" s="135"/>
      <c r="R55" s="140"/>
    </row>
    <row r="56" spans="1:18" x14ac:dyDescent="0.25">
      <c r="A56" s="64"/>
      <c r="B56" s="64"/>
      <c r="C56" s="80"/>
      <c r="D56" s="64"/>
      <c r="E56" s="64"/>
      <c r="F56" s="64"/>
      <c r="G56" s="64"/>
      <c r="H56" s="64"/>
      <c r="I56" s="64"/>
      <c r="J56" s="64"/>
      <c r="K56" s="64"/>
      <c r="L56" s="64"/>
    </row>
    <row r="57" spans="1:18" x14ac:dyDescent="0.25">
      <c r="A57" s="64"/>
      <c r="B57" s="64"/>
      <c r="C57" s="80"/>
      <c r="D57" s="64"/>
      <c r="E57" s="64"/>
      <c r="F57" s="64"/>
      <c r="G57" s="64"/>
      <c r="H57" s="64"/>
      <c r="I57" s="64"/>
      <c r="J57" s="64"/>
      <c r="K57" s="64"/>
      <c r="L57" s="64"/>
    </row>
    <row r="58" spans="1:18" x14ac:dyDescent="0.25">
      <c r="A58" s="64"/>
      <c r="B58" s="64"/>
      <c r="C58" s="80"/>
      <c r="D58" s="64"/>
      <c r="E58" s="64"/>
      <c r="F58" s="64"/>
      <c r="G58" s="64"/>
      <c r="H58" s="64"/>
      <c r="I58" s="64"/>
      <c r="J58" s="64"/>
      <c r="K58" s="64"/>
      <c r="L58" s="64"/>
    </row>
    <row r="59" spans="1:18" x14ac:dyDescent="0.25">
      <c r="A59" s="64"/>
      <c r="B59" s="64"/>
      <c r="C59" s="80"/>
      <c r="D59" s="64"/>
      <c r="E59" s="64"/>
      <c r="F59" s="64"/>
      <c r="G59" s="64"/>
      <c r="H59" s="64"/>
      <c r="I59" s="64"/>
      <c r="J59" s="64"/>
      <c r="K59" s="64"/>
      <c r="L59" s="64"/>
    </row>
    <row r="60" spans="1:18" x14ac:dyDescent="0.25">
      <c r="A60" s="64"/>
      <c r="B60" s="64"/>
      <c r="C60" s="80"/>
      <c r="D60" s="64"/>
      <c r="E60" s="64"/>
      <c r="F60" s="64"/>
      <c r="G60" s="64"/>
      <c r="H60" s="64"/>
      <c r="I60" s="64"/>
      <c r="J60" s="64"/>
      <c r="K60" s="64"/>
      <c r="L60" s="64"/>
    </row>
    <row r="61" spans="1:18" x14ac:dyDescent="0.25">
      <c r="A61" s="64"/>
      <c r="B61" s="64"/>
      <c r="C61" s="80"/>
      <c r="D61" s="64"/>
      <c r="E61" s="64"/>
      <c r="F61" s="64"/>
      <c r="G61" s="64"/>
      <c r="H61" s="64"/>
      <c r="I61" s="64"/>
      <c r="J61" s="64"/>
      <c r="K61" s="64"/>
      <c r="L61" s="64"/>
    </row>
    <row r="62" spans="1:18" x14ac:dyDescent="0.25">
      <c r="A62" s="64"/>
      <c r="B62" s="64"/>
      <c r="C62" s="80"/>
      <c r="D62" s="64"/>
      <c r="E62" s="64"/>
      <c r="F62" s="64"/>
      <c r="G62" s="64"/>
      <c r="H62" s="64"/>
      <c r="I62" s="64"/>
      <c r="J62" s="64"/>
      <c r="K62" s="64"/>
      <c r="L62" s="64"/>
    </row>
  </sheetData>
  <sheetProtection algorithmName="SHA-512" hashValue="+vBttFYXhfIKyzSDVeZ8UnKoCqpvtGBPalLlp+15OzD+yUAtLWOB7QFhiufszKr78geC97b1znACLs1WmamjWQ==" saltValue="eGf+TAlcuFus10e7W5kIuw==" spinCount="100000" sheet="1" selectLockedCells="1"/>
  <mergeCells count="17">
    <mergeCell ref="A1:F1"/>
    <mergeCell ref="K1:L1"/>
    <mergeCell ref="A3:A4"/>
    <mergeCell ref="I3:I4"/>
    <mergeCell ref="C3:C4"/>
    <mergeCell ref="B3:B4"/>
    <mergeCell ref="D3:D4"/>
    <mergeCell ref="E3:E4"/>
    <mergeCell ref="F3:F4"/>
    <mergeCell ref="G3:G4"/>
    <mergeCell ref="M3:M4"/>
    <mergeCell ref="Q3:R3"/>
    <mergeCell ref="H3:H4"/>
    <mergeCell ref="J3:J4"/>
    <mergeCell ref="K3:L3"/>
    <mergeCell ref="O3:P3"/>
    <mergeCell ref="N3:N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N6:N55" xr:uid="{E120541B-AAE2-4CD4-B6E6-E2D7DAD0BC02}">
      <formula1>"公認競技出場予定あり,公認競技出場予定なし"</formula1>
    </dataValidation>
    <dataValidation type="list" allowBlank="1" showInputMessage="1" showErrorMessage="1" sqref="O6:P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B10" sqref="B10:C10"/>
      <selection pane="bottomLeft" activeCell="B5" sqref="B5"/>
    </sheetView>
  </sheetViews>
  <sheetFormatPr defaultRowHeight="18" customHeight="1" x14ac:dyDescent="0.25"/>
  <cols>
    <col min="1" max="1" width="7" style="64" bestFit="1" customWidth="1"/>
    <col min="2" max="2" width="21" style="63" bestFit="1" customWidth="1"/>
    <col min="3" max="3" width="12.5" style="63" customWidth="1"/>
    <col min="4" max="4" width="11.375" style="63" bestFit="1" customWidth="1"/>
    <col min="5" max="5" width="18.75" style="63" customWidth="1"/>
    <col min="6" max="6" width="11.375" style="63" bestFit="1" customWidth="1"/>
    <col min="7" max="7" width="22.5" style="63" customWidth="1"/>
    <col min="8" max="8" width="7.625" style="64" bestFit="1" customWidth="1"/>
    <col min="9" max="9" width="11.125" style="66" bestFit="1" customWidth="1"/>
    <col min="10" max="16384" width="9" style="63"/>
  </cols>
  <sheetData>
    <row r="1" spans="1:21" ht="22.5" customHeight="1" thickBot="1" x14ac:dyDescent="0.3">
      <c r="A1" s="387" t="str">
        <f>'基本情報（メール申込用）'!B1</f>
        <v>ナス・ホープフルホースショー</v>
      </c>
      <c r="B1" s="388"/>
      <c r="C1" s="388"/>
      <c r="D1" s="388"/>
      <c r="E1" s="389"/>
      <c r="F1" s="159"/>
      <c r="G1" s="159"/>
      <c r="H1" s="406" t="s">
        <v>74</v>
      </c>
      <c r="I1" s="407"/>
      <c r="K1" s="413" t="s">
        <v>102</v>
      </c>
      <c r="L1" s="414"/>
      <c r="M1" s="414"/>
      <c r="N1" s="414"/>
      <c r="O1" s="414"/>
      <c r="P1" s="415"/>
    </row>
    <row r="2" spans="1:21" ht="7.5" customHeight="1" thickBot="1" x14ac:dyDescent="0.3"/>
    <row r="3" spans="1:21" ht="24" customHeight="1" thickBot="1" x14ac:dyDescent="0.3">
      <c r="A3" s="90" t="s">
        <v>46</v>
      </c>
      <c r="B3" s="91" t="s">
        <v>52</v>
      </c>
      <c r="C3" s="91" t="s">
        <v>16</v>
      </c>
      <c r="D3" s="91" t="s">
        <v>49</v>
      </c>
      <c r="E3" s="91" t="s">
        <v>47</v>
      </c>
      <c r="F3" s="91" t="s">
        <v>50</v>
      </c>
      <c r="G3" s="91" t="s">
        <v>48</v>
      </c>
      <c r="H3" s="91" t="s">
        <v>51</v>
      </c>
      <c r="I3" s="158" t="s">
        <v>12</v>
      </c>
      <c r="K3" s="413" t="s">
        <v>103</v>
      </c>
      <c r="L3" s="414"/>
      <c r="M3" s="414"/>
      <c r="N3" s="414"/>
      <c r="O3" s="414"/>
      <c r="P3" s="414"/>
      <c r="Q3" s="414"/>
      <c r="R3" s="414"/>
      <c r="S3" s="414"/>
      <c r="T3" s="414"/>
      <c r="U3" s="415"/>
    </row>
    <row r="4" spans="1:21" ht="24" customHeight="1" thickBot="1" x14ac:dyDescent="0.3">
      <c r="A4" s="357">
        <v>1</v>
      </c>
      <c r="B4" s="358" t="s">
        <v>77</v>
      </c>
      <c r="C4" s="358" t="s">
        <v>79</v>
      </c>
      <c r="D4" s="358">
        <v>123456</v>
      </c>
      <c r="E4" s="358" t="s">
        <v>90</v>
      </c>
      <c r="F4" s="358">
        <v>12345</v>
      </c>
      <c r="G4" s="358" t="s">
        <v>93</v>
      </c>
      <c r="H4" s="359" t="s">
        <v>78</v>
      </c>
      <c r="I4" s="360">
        <v>5000</v>
      </c>
      <c r="J4" s="166" t="s">
        <v>85</v>
      </c>
    </row>
    <row r="5" spans="1:21" ht="24" customHeight="1" x14ac:dyDescent="0.25">
      <c r="A5" s="187" t="str">
        <f>IFERROR(VLOOKUP(B5,'基本情報（メール申込用）'!$A$7:$B$46,2,FALSE),"")</f>
        <v/>
      </c>
      <c r="B5" s="220"/>
      <c r="C5" s="114"/>
      <c r="D5" s="188" t="str">
        <f>IFERROR(VLOOKUP($C5,'参加選手登録表 (メール申込用)'!$B$4:$G$54,5,FALSE),"")</f>
        <v/>
      </c>
      <c r="E5" s="114"/>
      <c r="F5" s="188" t="str">
        <f>IFERROR(VLOOKUP($E5,'参加馬登録表 (メール申込用)'!$B$5:$L$55,2,FALSE),"")</f>
        <v/>
      </c>
      <c r="G5" s="189" t="str">
        <f>IF(C5=0,"",IFERROR(IF('団体情報・合計（メール申込用）'!$C$3="","",'団体情報・合計（メール申込用）'!$C$3),""))</f>
        <v/>
      </c>
      <c r="H5" s="115"/>
      <c r="I5" s="190" t="str">
        <f>IF(H5="OP",IFERROR(VLOOKUP(A5,'基本情報（メール申込用）'!$B$7:$D$46,3,FALSE),""),IFERROR(VLOOKUP(A5,'基本情報（メール申込用）'!$B$7:$D$46,2,FALSE),""))</f>
        <v/>
      </c>
    </row>
    <row r="6" spans="1:21" ht="24" customHeight="1" x14ac:dyDescent="0.25">
      <c r="A6" s="167" t="str">
        <f>IFERROR(VLOOKUP(B6,'基本情報（メール申込用）'!$A$7:$B$46,2,FALSE),"")</f>
        <v/>
      </c>
      <c r="B6" s="216"/>
      <c r="C6" s="168"/>
      <c r="D6" s="169" t="str">
        <f>IFERROR(VLOOKUP($C6,'参加選手登録表 (メール申込用)'!$B$4:$G$54,5,FALSE),"")</f>
        <v/>
      </c>
      <c r="E6" s="168"/>
      <c r="F6" s="169" t="str">
        <f>IFERROR(VLOOKUP($E6,'参加馬登録表 (メール申込用)'!$B$5:$L$55,2,FALSE),"")</f>
        <v/>
      </c>
      <c r="G6" s="170" t="str">
        <f>IF(C6=0,"",IFERROR(IF('団体情報・合計（メール申込用）'!$C$3="","",'団体情報・合計（メール申込用）'!$C$3),""))</f>
        <v/>
      </c>
      <c r="H6" s="171"/>
      <c r="I6" s="172" t="str">
        <f>IF(H6="OP",IFERROR(VLOOKUP(A6,'基本情報（メール申込用）'!$B$7:$D$46,3,FALSE),""),IFERROR(VLOOKUP(A6,'基本情報（メール申込用）'!$B$7:$D$46,2,FALSE),""))</f>
        <v/>
      </c>
    </row>
    <row r="7" spans="1:21" ht="24" customHeight="1" x14ac:dyDescent="0.25">
      <c r="A7" s="167" t="str">
        <f>IFERROR(VLOOKUP(B7,'基本情報（メール申込用）'!$A$7:$B$46,2,FALSE),"")</f>
        <v/>
      </c>
      <c r="B7" s="216"/>
      <c r="C7" s="168"/>
      <c r="D7" s="169" t="str">
        <f>IFERROR(VLOOKUP($C7,'参加選手登録表 (メール申込用)'!$B$4:$G$54,5,FALSE),"")</f>
        <v/>
      </c>
      <c r="E7" s="168"/>
      <c r="F7" s="169" t="str">
        <f>IFERROR(VLOOKUP($E7,'参加馬登録表 (メール申込用)'!$B$5:$L$55,2,FALSE),"")</f>
        <v/>
      </c>
      <c r="G7" s="170" t="str">
        <f>IF(C7=0,"",IFERROR(IF('団体情報・合計（メール申込用）'!$C$3="","",'団体情報・合計（メール申込用）'!$C$3),""))</f>
        <v/>
      </c>
      <c r="H7" s="171"/>
      <c r="I7" s="172" t="str">
        <f>IF(H7="OP",IFERROR(VLOOKUP(A7,'基本情報（メール申込用）'!$B$7:$D$46,3,FALSE),""),IFERROR(VLOOKUP(A7,'基本情報（メール申込用）'!$B$7:$D$46,2,FALSE),""))</f>
        <v/>
      </c>
    </row>
    <row r="8" spans="1:21" ht="24" customHeight="1" x14ac:dyDescent="0.25">
      <c r="A8" s="167" t="str">
        <f>IFERROR(VLOOKUP(B8,'基本情報（メール申込用）'!$A$7:$B$46,2,FALSE),"")</f>
        <v/>
      </c>
      <c r="B8" s="216"/>
      <c r="C8" s="168"/>
      <c r="D8" s="169" t="str">
        <f>IFERROR(VLOOKUP($C8,'参加選手登録表 (メール申込用)'!$B$4:$G$54,5,FALSE),"")</f>
        <v/>
      </c>
      <c r="E8" s="168"/>
      <c r="F8" s="169" t="str">
        <f>IFERROR(VLOOKUP($E8,'参加馬登録表 (メール申込用)'!$B$5:$L$55,2,FALSE),"")</f>
        <v/>
      </c>
      <c r="G8" s="170" t="str">
        <f>IF(C8=0,"",IFERROR(IF('団体情報・合計（メール申込用）'!$C$3="","",'団体情報・合計（メール申込用）'!$C$3),""))</f>
        <v/>
      </c>
      <c r="H8" s="171"/>
      <c r="I8" s="172" t="str">
        <f>IF(H8="OP",IFERROR(VLOOKUP(A8,'基本情報（メール申込用）'!$B$7:$D$46,3,FALSE),""),IFERROR(VLOOKUP(A8,'基本情報（メール申込用）'!$B$7:$D$46,2,FALSE),""))</f>
        <v/>
      </c>
    </row>
    <row r="9" spans="1:21" ht="24" customHeight="1" x14ac:dyDescent="0.25">
      <c r="A9" s="167" t="str">
        <f>IFERROR(VLOOKUP(B9,'基本情報（メール申込用）'!$A$7:$B$46,2,FALSE),"")</f>
        <v/>
      </c>
      <c r="B9" s="216"/>
      <c r="C9" s="168"/>
      <c r="D9" s="169" t="str">
        <f>IFERROR(VLOOKUP($C9,'参加選手登録表 (メール申込用)'!$B$4:$G$54,5,FALSE),"")</f>
        <v/>
      </c>
      <c r="E9" s="168"/>
      <c r="F9" s="169" t="str">
        <f>IFERROR(VLOOKUP($E9,'参加馬登録表 (メール申込用)'!$B$5:$L$55,2,FALSE),"")</f>
        <v/>
      </c>
      <c r="G9" s="170" t="str">
        <f>IF(C9=0,"",IFERROR(IF('団体情報・合計（メール申込用）'!$C$3="","",'団体情報・合計（メール申込用）'!$C$3),""))</f>
        <v/>
      </c>
      <c r="H9" s="171"/>
      <c r="I9" s="172" t="str">
        <f>IF(H9="OP",IFERROR(VLOOKUP(A9,'基本情報（メール申込用）'!$B$7:$D$46,3,FALSE),""),IFERROR(VLOOKUP(A9,'基本情報（メール申込用）'!$B$7:$D$46,2,FALSE),""))</f>
        <v/>
      </c>
    </row>
    <row r="10" spans="1:21" ht="24" customHeight="1" x14ac:dyDescent="0.25">
      <c r="A10" s="167" t="str">
        <f>IFERROR(VLOOKUP(B10,'基本情報（メール申込用）'!$A$7:$B$46,2,FALSE),"")</f>
        <v/>
      </c>
      <c r="B10" s="216"/>
      <c r="C10" s="168"/>
      <c r="D10" s="169" t="str">
        <f>IFERROR(VLOOKUP($C10,'参加選手登録表 (メール申込用)'!$B$4:$G$54,5,FALSE),"")</f>
        <v/>
      </c>
      <c r="E10" s="168"/>
      <c r="F10" s="169" t="str">
        <f>IFERROR(VLOOKUP($E10,'参加馬登録表 (メール申込用)'!$B$5:$L$55,2,FALSE),"")</f>
        <v/>
      </c>
      <c r="G10" s="170" t="str">
        <f>IF(C10=0,"",IFERROR(IF('団体情報・合計（メール申込用）'!$C$3="","",'団体情報・合計（メール申込用）'!$C$3),""))</f>
        <v/>
      </c>
      <c r="H10" s="171"/>
      <c r="I10" s="172" t="str">
        <f>IF(H10="OP",IFERROR(VLOOKUP(A10,'基本情報（メール申込用）'!$B$7:$D$46,3,FALSE),""),IFERROR(VLOOKUP(A10,'基本情報（メール申込用）'!$B$7:$D$46,2,FALSE),""))</f>
        <v/>
      </c>
    </row>
    <row r="11" spans="1:21" ht="24" customHeight="1" x14ac:dyDescent="0.25">
      <c r="A11" s="167" t="str">
        <f>IFERROR(VLOOKUP(B11,'基本情報（メール申込用）'!$A$7:$B$46,2,FALSE),"")</f>
        <v/>
      </c>
      <c r="B11" s="216"/>
      <c r="C11" s="168"/>
      <c r="D11" s="169" t="str">
        <f>IFERROR(VLOOKUP($C11,'参加選手登録表 (メール申込用)'!$B$4:$G$54,5,FALSE),"")</f>
        <v/>
      </c>
      <c r="E11" s="168"/>
      <c r="F11" s="169" t="str">
        <f>IFERROR(VLOOKUP($E11,'参加馬登録表 (メール申込用)'!$B$5:$L$55,2,FALSE),"")</f>
        <v/>
      </c>
      <c r="G11" s="170"/>
      <c r="H11" s="171"/>
      <c r="I11" s="172" t="str">
        <f>IF(H11="OP",IFERROR(VLOOKUP(A11,'基本情報（メール申込用）'!$B$7:$D$46,3,FALSE),""),IFERROR(VLOOKUP(A11,'基本情報（メール申込用）'!$B$7:$D$46,2,FALSE),""))</f>
        <v/>
      </c>
    </row>
    <row r="12" spans="1:21" ht="24" customHeight="1" x14ac:dyDescent="0.25">
      <c r="A12" s="167" t="str">
        <f>IFERROR(VLOOKUP(B12,'基本情報（メール申込用）'!$A$7:$B$46,2,FALSE),"")</f>
        <v/>
      </c>
      <c r="B12" s="216"/>
      <c r="C12" s="168"/>
      <c r="D12" s="169" t="str">
        <f>IFERROR(VLOOKUP($C12,'参加選手登録表 (メール申込用)'!$B$4:$G$54,5,FALSE),"")</f>
        <v/>
      </c>
      <c r="E12" s="168"/>
      <c r="F12" s="169" t="str">
        <f>IFERROR(VLOOKUP($E12,'参加馬登録表 (メール申込用)'!$B$5:$L$55,2,FALSE),"")</f>
        <v/>
      </c>
      <c r="G12" s="170" t="str">
        <f>IF(C12=0,"",IFERROR(IF('団体情報・合計（メール申込用）'!$C$3="","",'団体情報・合計（メール申込用）'!$C$3),""))</f>
        <v/>
      </c>
      <c r="H12" s="171"/>
      <c r="I12" s="172" t="str">
        <f>IF(H12="OP",IFERROR(VLOOKUP(A12,'基本情報（メール申込用）'!$B$7:$D$46,3,FALSE),""),IFERROR(VLOOKUP(A12,'基本情報（メール申込用）'!$B$7:$D$46,2,FALSE),""))</f>
        <v/>
      </c>
    </row>
    <row r="13" spans="1:21" ht="24" customHeight="1" x14ac:dyDescent="0.25">
      <c r="A13" s="167" t="str">
        <f>IFERROR(VLOOKUP(B13,'基本情報（メール申込用）'!$A$7:$B$46,2,FALSE),"")</f>
        <v/>
      </c>
      <c r="B13" s="216"/>
      <c r="C13" s="168"/>
      <c r="D13" s="169" t="str">
        <f>IFERROR(VLOOKUP($C13,'参加選手登録表 (メール申込用)'!$B$4:$G$54,5,FALSE),"")</f>
        <v/>
      </c>
      <c r="E13" s="168"/>
      <c r="F13" s="169" t="str">
        <f>IFERROR(VLOOKUP($E13,'参加馬登録表 (メール申込用)'!$B$5:$L$55,2,FALSE),"")</f>
        <v/>
      </c>
      <c r="G13" s="170" t="str">
        <f>IF(C13=0,"",IFERROR(IF('団体情報・合計（メール申込用）'!$C$3="","",'団体情報・合計（メール申込用）'!$C$3),""))</f>
        <v/>
      </c>
      <c r="H13" s="171"/>
      <c r="I13" s="172" t="str">
        <f>IF(H13="OP",IFERROR(VLOOKUP(A13,'基本情報（メール申込用）'!$B$7:$D$46,3,FALSE),""),IFERROR(VLOOKUP(A13,'基本情報（メール申込用）'!$B$7:$D$46,2,FALSE),""))</f>
        <v/>
      </c>
    </row>
    <row r="14" spans="1:21" ht="24" customHeight="1" thickBot="1" x14ac:dyDescent="0.3">
      <c r="A14" s="173" t="str">
        <f>IFERROR(VLOOKUP(B14,'基本情報（メール申込用）'!$A$7:$B$46,2,FALSE),"")</f>
        <v/>
      </c>
      <c r="B14" s="217"/>
      <c r="C14" s="117"/>
      <c r="D14" s="174" t="str">
        <f>IFERROR(VLOOKUP($C14,'参加選手登録表 (メール申込用)'!$B$4:$G$54,5,FALSE),"")</f>
        <v/>
      </c>
      <c r="E14" s="117"/>
      <c r="F14" s="174" t="str">
        <f>IFERROR(VLOOKUP($E14,'参加馬登録表 (メール申込用)'!$B$5:$L$55,2,FALSE),"")</f>
        <v/>
      </c>
      <c r="G14" s="175" t="str">
        <f>IF(C14=0,"",IFERROR(IF('団体情報・合計（メール申込用）'!$C$3="","",'団体情報・合計（メール申込用）'!$C$3),""))</f>
        <v/>
      </c>
      <c r="H14" s="118"/>
      <c r="I14" s="176" t="str">
        <f>IF(H14="OP",IFERROR(VLOOKUP(A14,'基本情報（メール申込用）'!$B$7:$D$46,3,FALSE),""),IFERROR(VLOOKUP(A14,'基本情報（メール申込用）'!$B$7:$D$46,2,FALSE),""))</f>
        <v/>
      </c>
    </row>
    <row r="15" spans="1:21" ht="24" customHeight="1" x14ac:dyDescent="0.25">
      <c r="A15" s="177" t="str">
        <f>IFERROR(VLOOKUP(B15,'基本情報（メール申込用）'!$A$7:$B$46,2,FALSE),"")</f>
        <v/>
      </c>
      <c r="B15" s="218"/>
      <c r="C15" s="93"/>
      <c r="D15" s="178" t="str">
        <f>IFERROR(VLOOKUP($C15,'参加選手登録表 (メール申込用)'!$B$4:$G$54,5,FALSE),"")</f>
        <v/>
      </c>
      <c r="E15" s="93"/>
      <c r="F15" s="178" t="str">
        <f>IFERROR(VLOOKUP($E15,'参加馬登録表 (メール申込用)'!$B$5:$L$55,2,FALSE),"")</f>
        <v/>
      </c>
      <c r="G15" s="179" t="str">
        <f>IF(C15=0,"",IFERROR(IF('団体情報・合計（メール申込用）'!$C$3="","",'団体情報・合計（メール申込用）'!$C$3),""))</f>
        <v/>
      </c>
      <c r="H15" s="94"/>
      <c r="I15" s="180" t="str">
        <f>IF(H15="OP",IFERROR(VLOOKUP(A15,'基本情報（メール申込用）'!$B$7:$D$46,3,FALSE),""),IFERROR(VLOOKUP(A15,'基本情報（メール申込用）'!$B$7:$D$46,2,FALSE),""))</f>
        <v/>
      </c>
    </row>
    <row r="16" spans="1:21" ht="24" customHeight="1" x14ac:dyDescent="0.25">
      <c r="A16" s="167" t="str">
        <f>IFERROR(VLOOKUP(B16,'基本情報（メール申込用）'!$A$7:$B$46,2,FALSE),"")</f>
        <v/>
      </c>
      <c r="B16" s="216"/>
      <c r="C16" s="168"/>
      <c r="D16" s="169" t="str">
        <f>IFERROR(VLOOKUP($C16,'参加選手登録表 (メール申込用)'!$B$4:$G$54,5,FALSE),"")</f>
        <v/>
      </c>
      <c r="E16" s="168"/>
      <c r="F16" s="169" t="str">
        <f>IFERROR(VLOOKUP($E16,'参加馬登録表 (メール申込用)'!$B$5:$L$55,2,FALSE),"")</f>
        <v/>
      </c>
      <c r="G16" s="170" t="str">
        <f>IF(C16=0,"",IFERROR(IF('団体情報・合計（メール申込用）'!$C$3="","",'団体情報・合計（メール申込用）'!$C$3),""))</f>
        <v/>
      </c>
      <c r="H16" s="171"/>
      <c r="I16" s="172" t="str">
        <f>IF(H16="OP",IFERROR(VLOOKUP(A16,'基本情報（メール申込用）'!$B$7:$D$46,3,FALSE),""),IFERROR(VLOOKUP(A16,'基本情報（メール申込用）'!$B$7:$D$46,2,FALSE),""))</f>
        <v/>
      </c>
    </row>
    <row r="17" spans="1:9" ht="24" customHeight="1" x14ac:dyDescent="0.25">
      <c r="A17" s="167" t="str">
        <f>IFERROR(VLOOKUP(B17,'基本情報（メール申込用）'!$A$7:$B$46,2,FALSE),"")</f>
        <v/>
      </c>
      <c r="B17" s="216"/>
      <c r="C17" s="168"/>
      <c r="D17" s="169" t="str">
        <f>IFERROR(VLOOKUP($C17,'参加選手登録表 (メール申込用)'!$B$4:$G$54,5,FALSE),"")</f>
        <v/>
      </c>
      <c r="E17" s="168"/>
      <c r="F17" s="169" t="str">
        <f>IFERROR(VLOOKUP($E17,'参加馬登録表 (メール申込用)'!$B$5:$L$55,2,FALSE),"")</f>
        <v/>
      </c>
      <c r="G17" s="170" t="str">
        <f>IF(C17=0,"",IFERROR(IF('団体情報・合計（メール申込用）'!$C$3="","",'団体情報・合計（メール申込用）'!$C$3),""))</f>
        <v/>
      </c>
      <c r="H17" s="171"/>
      <c r="I17" s="172" t="str">
        <f>IF(H17="OP",IFERROR(VLOOKUP(A17,'基本情報（メール申込用）'!$B$7:$D$46,3,FALSE),""),IFERROR(VLOOKUP(A17,'基本情報（メール申込用）'!$B$7:$D$46,2,FALSE),""))</f>
        <v/>
      </c>
    </row>
    <row r="18" spans="1:9" ht="24" customHeight="1" x14ac:dyDescent="0.25">
      <c r="A18" s="167" t="str">
        <f>IFERROR(VLOOKUP(B18,'基本情報（メール申込用）'!$A$7:$B$46,2,FALSE),"")</f>
        <v/>
      </c>
      <c r="B18" s="216"/>
      <c r="C18" s="168"/>
      <c r="D18" s="169" t="str">
        <f>IFERROR(VLOOKUP($C18,'参加選手登録表 (メール申込用)'!$B$4:$G$54,5,FALSE),"")</f>
        <v/>
      </c>
      <c r="E18" s="168"/>
      <c r="F18" s="169" t="str">
        <f>IFERROR(VLOOKUP($E18,'参加馬登録表 (メール申込用)'!$B$5:$L$55,2,FALSE),"")</f>
        <v/>
      </c>
      <c r="G18" s="170" t="str">
        <f>IF(C18=0,"",IFERROR(IF('団体情報・合計（メール申込用）'!$C$3="","",'団体情報・合計（メール申込用）'!$C$3),""))</f>
        <v/>
      </c>
      <c r="H18" s="171"/>
      <c r="I18" s="172" t="str">
        <f>IF(H18="OP",IFERROR(VLOOKUP(A18,'基本情報（メール申込用）'!$B$7:$D$46,3,FALSE),""),IFERROR(VLOOKUP(A18,'基本情報（メール申込用）'!$B$7:$D$46,2,FALSE),""))</f>
        <v/>
      </c>
    </row>
    <row r="19" spans="1:9" ht="24" customHeight="1" x14ac:dyDescent="0.25">
      <c r="A19" s="167" t="str">
        <f>IFERROR(VLOOKUP(B19,'基本情報（メール申込用）'!$A$7:$B$46,2,FALSE),"")</f>
        <v/>
      </c>
      <c r="B19" s="216"/>
      <c r="C19" s="168"/>
      <c r="D19" s="169" t="str">
        <f>IFERROR(VLOOKUP($C19,'参加選手登録表 (メール申込用)'!$B$4:$G$54,5,FALSE),"")</f>
        <v/>
      </c>
      <c r="E19" s="168"/>
      <c r="F19" s="169" t="str">
        <f>IFERROR(VLOOKUP($E19,'参加馬登録表 (メール申込用)'!$B$5:$L$55,2,FALSE),"")</f>
        <v/>
      </c>
      <c r="G19" s="170" t="str">
        <f>IF(C19=0,"",IFERROR(IF('団体情報・合計（メール申込用）'!$C$3="","",'団体情報・合計（メール申込用）'!$C$3),""))</f>
        <v/>
      </c>
      <c r="H19" s="171"/>
      <c r="I19" s="172" t="str">
        <f>IF(H19="OP",IFERROR(VLOOKUP(A19,'基本情報（メール申込用）'!$B$7:$D$46,3,FALSE),""),IFERROR(VLOOKUP(A19,'基本情報（メール申込用）'!$B$7:$D$46,2,FALSE),""))</f>
        <v/>
      </c>
    </row>
    <row r="20" spans="1:9" ht="24" customHeight="1" x14ac:dyDescent="0.25">
      <c r="A20" s="167" t="str">
        <f>IFERROR(VLOOKUP(B20,'基本情報（メール申込用）'!$A$7:$B$46,2,FALSE),"")</f>
        <v/>
      </c>
      <c r="B20" s="216"/>
      <c r="C20" s="168"/>
      <c r="D20" s="169" t="str">
        <f>IFERROR(VLOOKUP($C20,'参加選手登録表 (メール申込用)'!$B$4:$G$54,5,FALSE),"")</f>
        <v/>
      </c>
      <c r="E20" s="168"/>
      <c r="F20" s="169" t="str">
        <f>IFERROR(VLOOKUP($E20,'参加馬登録表 (メール申込用)'!$B$5:$L$55,2,FALSE),"")</f>
        <v/>
      </c>
      <c r="G20" s="170" t="str">
        <f>IF(C20=0,"",IFERROR(IF('団体情報・合計（メール申込用）'!$C$3="","",'団体情報・合計（メール申込用）'!$C$3),""))</f>
        <v/>
      </c>
      <c r="H20" s="171"/>
      <c r="I20" s="172" t="str">
        <f>IF(H20="OP",IFERROR(VLOOKUP(A20,'基本情報（メール申込用）'!$B$7:$D$46,3,FALSE),""),IFERROR(VLOOKUP(A20,'基本情報（メール申込用）'!$B$7:$D$46,2,FALSE),""))</f>
        <v/>
      </c>
    </row>
    <row r="21" spans="1:9" ht="24" customHeight="1" x14ac:dyDescent="0.25">
      <c r="A21" s="167" t="str">
        <f>IFERROR(VLOOKUP(B21,'基本情報（メール申込用）'!$A$7:$B$46,2,FALSE),"")</f>
        <v/>
      </c>
      <c r="B21" s="216"/>
      <c r="C21" s="168"/>
      <c r="D21" s="169" t="str">
        <f>IFERROR(VLOOKUP($C21,'参加選手登録表 (メール申込用)'!$B$4:$G$54,5,FALSE),"")</f>
        <v/>
      </c>
      <c r="E21" s="168"/>
      <c r="F21" s="169" t="str">
        <f>IFERROR(VLOOKUP($E21,'参加馬登録表 (メール申込用)'!$B$5:$L$55,2,FALSE),"")</f>
        <v/>
      </c>
      <c r="G21" s="170"/>
      <c r="H21" s="171"/>
      <c r="I21" s="172" t="str">
        <f>IF(H21="OP",IFERROR(VLOOKUP(A21,'基本情報（メール申込用）'!$B$7:$D$46,3,FALSE),""),IFERROR(VLOOKUP(A21,'基本情報（メール申込用）'!$B$7:$D$46,2,FALSE),""))</f>
        <v/>
      </c>
    </row>
    <row r="22" spans="1:9" ht="24" customHeight="1" x14ac:dyDescent="0.25">
      <c r="A22" s="167" t="str">
        <f>IFERROR(VLOOKUP(B22,'基本情報（メール申込用）'!$A$7:$B$46,2,FALSE),"")</f>
        <v/>
      </c>
      <c r="B22" s="216"/>
      <c r="C22" s="168"/>
      <c r="D22" s="169" t="str">
        <f>IFERROR(VLOOKUP($C22,'参加選手登録表 (メール申込用)'!$B$4:$G$54,5,FALSE),"")</f>
        <v/>
      </c>
      <c r="E22" s="168"/>
      <c r="F22" s="169" t="str">
        <f>IFERROR(VLOOKUP($E22,'参加馬登録表 (メール申込用)'!$B$5:$L$55,2,FALSE),"")</f>
        <v/>
      </c>
      <c r="G22" s="170" t="str">
        <f>IF(C22=0,"",IFERROR(IF('団体情報・合計（メール申込用）'!$C$3="","",'団体情報・合計（メール申込用）'!$C$3),""))</f>
        <v/>
      </c>
      <c r="H22" s="171"/>
      <c r="I22" s="172" t="str">
        <f>IF(H22="OP",IFERROR(VLOOKUP(A22,'基本情報（メール申込用）'!$B$7:$D$46,3,FALSE),""),IFERROR(VLOOKUP(A22,'基本情報（メール申込用）'!$B$7:$D$46,2,FALSE),""))</f>
        <v/>
      </c>
    </row>
    <row r="23" spans="1:9" ht="24" customHeight="1" x14ac:dyDescent="0.25">
      <c r="A23" s="167" t="str">
        <f>IFERROR(VLOOKUP(B23,'基本情報（メール申込用）'!$A$7:$B$46,2,FALSE),"")</f>
        <v/>
      </c>
      <c r="B23" s="216"/>
      <c r="C23" s="168"/>
      <c r="D23" s="169" t="str">
        <f>IFERROR(VLOOKUP($C23,'参加選手登録表 (メール申込用)'!$B$4:$G$54,5,FALSE),"")</f>
        <v/>
      </c>
      <c r="E23" s="168"/>
      <c r="F23" s="169" t="str">
        <f>IFERROR(VLOOKUP($E23,'参加馬登録表 (メール申込用)'!$B$5:$L$55,2,FALSE),"")</f>
        <v/>
      </c>
      <c r="G23" s="170" t="str">
        <f>IF(C23=0,"",IFERROR(IF('団体情報・合計（メール申込用）'!$C$3="","",'団体情報・合計（メール申込用）'!$C$3),""))</f>
        <v/>
      </c>
      <c r="H23" s="171"/>
      <c r="I23" s="172" t="str">
        <f>IF(H23="OP",IFERROR(VLOOKUP(A23,'基本情報（メール申込用）'!$B$7:$D$46,3,FALSE),""),IFERROR(VLOOKUP(A23,'基本情報（メール申込用）'!$B$7:$D$46,2,FALSE),""))</f>
        <v/>
      </c>
    </row>
    <row r="24" spans="1:9" ht="24" customHeight="1" thickBot="1" x14ac:dyDescent="0.3">
      <c r="A24" s="181" t="str">
        <f>IFERROR(VLOOKUP(B24,'基本情報（メール申込用）'!$A$7:$B$46,2,FALSE),"")</f>
        <v/>
      </c>
      <c r="B24" s="219"/>
      <c r="C24" s="182"/>
      <c r="D24" s="183" t="str">
        <f>IFERROR(VLOOKUP($C24,'参加選手登録表 (メール申込用)'!$B$4:$G$54,5,FALSE),"")</f>
        <v/>
      </c>
      <c r="E24" s="182"/>
      <c r="F24" s="183" t="str">
        <f>IFERROR(VLOOKUP($E24,'参加馬登録表 (メール申込用)'!$B$5:$L$55,2,FALSE),"")</f>
        <v/>
      </c>
      <c r="G24" s="184" t="str">
        <f>IF(C24=0,"",IFERROR(IF('団体情報・合計（メール申込用）'!$C$3="","",'団体情報・合計（メール申込用）'!$C$3),""))</f>
        <v/>
      </c>
      <c r="H24" s="185"/>
      <c r="I24" s="186" t="str">
        <f>IF(H24="OP",IFERROR(VLOOKUP(A24,'基本情報（メール申込用）'!$B$7:$D$46,3,FALSE),""),IFERROR(VLOOKUP(A24,'基本情報（メール申込用）'!$B$7:$D$46,2,FALSE),""))</f>
        <v/>
      </c>
    </row>
    <row r="25" spans="1:9" ht="24" customHeight="1" x14ac:dyDescent="0.25">
      <c r="A25" s="187" t="str">
        <f>IFERROR(VLOOKUP(B25,'基本情報（メール申込用）'!$A$7:$B$46,2,FALSE),"")</f>
        <v/>
      </c>
      <c r="B25" s="220"/>
      <c r="C25" s="114"/>
      <c r="D25" s="188" t="str">
        <f>IFERROR(VLOOKUP($C25,'参加選手登録表 (メール申込用)'!$B$4:$G$54,5,FALSE),"")</f>
        <v/>
      </c>
      <c r="E25" s="114"/>
      <c r="F25" s="188" t="str">
        <f>IFERROR(VLOOKUP($E25,'参加馬登録表 (メール申込用)'!$B$5:$L$55,2,FALSE),"")</f>
        <v/>
      </c>
      <c r="G25" s="189" t="str">
        <f>IF(C25=0,"",IFERROR(IF('団体情報・合計（メール申込用）'!$C$3="","",'団体情報・合計（メール申込用）'!$C$3),""))</f>
        <v/>
      </c>
      <c r="H25" s="115"/>
      <c r="I25" s="190" t="str">
        <f>IF(H25="OP",IFERROR(VLOOKUP(A25,'基本情報（メール申込用）'!$B$7:$D$46,3,FALSE),""),IFERROR(VLOOKUP(A25,'基本情報（メール申込用）'!$B$7:$D$46,2,FALSE),""))</f>
        <v/>
      </c>
    </row>
    <row r="26" spans="1:9" ht="24" customHeight="1" x14ac:dyDescent="0.25">
      <c r="A26" s="167" t="str">
        <f>IFERROR(VLOOKUP(B26,'基本情報（メール申込用）'!$A$7:$B$46,2,FALSE),"")</f>
        <v/>
      </c>
      <c r="B26" s="216"/>
      <c r="C26" s="168"/>
      <c r="D26" s="169" t="str">
        <f>IFERROR(VLOOKUP($C26,'参加選手登録表 (メール申込用)'!$B$4:$G$54,5,FALSE),"")</f>
        <v/>
      </c>
      <c r="E26" s="168"/>
      <c r="F26" s="169" t="str">
        <f>IFERROR(VLOOKUP($E26,'参加馬登録表 (メール申込用)'!$B$5:$L$55,2,FALSE),"")</f>
        <v/>
      </c>
      <c r="G26" s="170" t="str">
        <f>IF(C26=0,"",IFERROR(IF('団体情報・合計（メール申込用）'!$C$3="","",'団体情報・合計（メール申込用）'!$C$3),""))</f>
        <v/>
      </c>
      <c r="H26" s="171"/>
      <c r="I26" s="172" t="str">
        <f>IF(H26="OP",IFERROR(VLOOKUP(A26,'基本情報（メール申込用）'!$B$7:$D$46,3,FALSE),""),IFERROR(VLOOKUP(A26,'基本情報（メール申込用）'!$B$7:$D$46,2,FALSE),""))</f>
        <v/>
      </c>
    </row>
    <row r="27" spans="1:9" ht="24" customHeight="1" x14ac:dyDescent="0.25">
      <c r="A27" s="167" t="str">
        <f>IFERROR(VLOOKUP(B27,'基本情報（メール申込用）'!$A$7:$B$46,2,FALSE),"")</f>
        <v/>
      </c>
      <c r="B27" s="216"/>
      <c r="C27" s="168"/>
      <c r="D27" s="169" t="str">
        <f>IFERROR(VLOOKUP($C27,'参加選手登録表 (メール申込用)'!$B$4:$G$54,5,FALSE),"")</f>
        <v/>
      </c>
      <c r="E27" s="168"/>
      <c r="F27" s="169" t="str">
        <f>IFERROR(VLOOKUP($E27,'参加馬登録表 (メール申込用)'!$B$5:$L$55,2,FALSE),"")</f>
        <v/>
      </c>
      <c r="G27" s="170" t="str">
        <f>IF(C27=0,"",IFERROR(IF('団体情報・合計（メール申込用）'!$C$3="","",'団体情報・合計（メール申込用）'!$C$3),""))</f>
        <v/>
      </c>
      <c r="H27" s="171"/>
      <c r="I27" s="172" t="str">
        <f>IF(H27="OP",IFERROR(VLOOKUP(A27,'基本情報（メール申込用）'!$B$7:$D$46,3,FALSE),""),IFERROR(VLOOKUP(A27,'基本情報（メール申込用）'!$B$7:$D$46,2,FALSE),""))</f>
        <v/>
      </c>
    </row>
    <row r="28" spans="1:9" ht="24" customHeight="1" x14ac:dyDescent="0.25">
      <c r="A28" s="167" t="str">
        <f>IFERROR(VLOOKUP(B28,'基本情報（メール申込用）'!$A$7:$B$46,2,FALSE),"")</f>
        <v/>
      </c>
      <c r="B28" s="216"/>
      <c r="C28" s="168"/>
      <c r="D28" s="169" t="str">
        <f>IFERROR(VLOOKUP($C28,'参加選手登録表 (メール申込用)'!$B$4:$G$54,5,FALSE),"")</f>
        <v/>
      </c>
      <c r="E28" s="168"/>
      <c r="F28" s="169" t="str">
        <f>IFERROR(VLOOKUP($E28,'参加馬登録表 (メール申込用)'!$B$5:$L$55,2,FALSE),"")</f>
        <v/>
      </c>
      <c r="G28" s="170" t="str">
        <f>IF(C28=0,"",IFERROR(IF('団体情報・合計（メール申込用）'!$C$3="","",'団体情報・合計（メール申込用）'!$C$3),""))</f>
        <v/>
      </c>
      <c r="H28" s="171"/>
      <c r="I28" s="172" t="str">
        <f>IF(H28="OP",IFERROR(VLOOKUP(A28,'基本情報（メール申込用）'!$B$7:$D$46,3,FALSE),""),IFERROR(VLOOKUP(A28,'基本情報（メール申込用）'!$B$7:$D$46,2,FALSE),""))</f>
        <v/>
      </c>
    </row>
    <row r="29" spans="1:9" ht="24" customHeight="1" x14ac:dyDescent="0.25">
      <c r="A29" s="167" t="str">
        <f>IFERROR(VLOOKUP(B29,'基本情報（メール申込用）'!$A$7:$B$46,2,FALSE),"")</f>
        <v/>
      </c>
      <c r="B29" s="216"/>
      <c r="C29" s="168"/>
      <c r="D29" s="169" t="str">
        <f>IFERROR(VLOOKUP($C29,'参加選手登録表 (メール申込用)'!$B$4:$G$54,5,FALSE),"")</f>
        <v/>
      </c>
      <c r="E29" s="168"/>
      <c r="F29" s="169" t="str">
        <f>IFERROR(VLOOKUP($E29,'参加馬登録表 (メール申込用)'!$B$5:$L$55,2,FALSE),"")</f>
        <v/>
      </c>
      <c r="G29" s="170" t="str">
        <f>IF(C29=0,"",IFERROR(IF('団体情報・合計（メール申込用）'!$C$3="","",'団体情報・合計（メール申込用）'!$C$3),""))</f>
        <v/>
      </c>
      <c r="H29" s="171"/>
      <c r="I29" s="172" t="str">
        <f>IF(H29="OP",IFERROR(VLOOKUP(A29,'基本情報（メール申込用）'!$B$7:$D$46,3,FALSE),""),IFERROR(VLOOKUP(A29,'基本情報（メール申込用）'!$B$7:$D$46,2,FALSE),""))</f>
        <v/>
      </c>
    </row>
    <row r="30" spans="1:9" ht="24" customHeight="1" x14ac:dyDescent="0.25">
      <c r="A30" s="167" t="str">
        <f>IFERROR(VLOOKUP(B30,'基本情報（メール申込用）'!$A$7:$B$46,2,FALSE),"")</f>
        <v/>
      </c>
      <c r="B30" s="216"/>
      <c r="C30" s="168"/>
      <c r="D30" s="169" t="str">
        <f>IFERROR(VLOOKUP($C30,'参加選手登録表 (メール申込用)'!$B$4:$G$54,5,FALSE),"")</f>
        <v/>
      </c>
      <c r="E30" s="168"/>
      <c r="F30" s="169" t="str">
        <f>IFERROR(VLOOKUP($E30,'参加馬登録表 (メール申込用)'!$B$5:$L$55,2,FALSE),"")</f>
        <v/>
      </c>
      <c r="G30" s="170" t="str">
        <f>IF(C30=0,"",IFERROR(IF('団体情報・合計（メール申込用）'!$C$3="","",'団体情報・合計（メール申込用）'!$C$3),""))</f>
        <v/>
      </c>
      <c r="H30" s="171"/>
      <c r="I30" s="172" t="str">
        <f>IF(H30="OP",IFERROR(VLOOKUP(A30,'基本情報（メール申込用）'!$B$7:$D$46,3,FALSE),""),IFERROR(VLOOKUP(A30,'基本情報（メール申込用）'!$B$7:$D$46,2,FALSE),""))</f>
        <v/>
      </c>
    </row>
    <row r="31" spans="1:9" ht="24" customHeight="1" x14ac:dyDescent="0.25">
      <c r="A31" s="167" t="str">
        <f>IFERROR(VLOOKUP(B31,'基本情報（メール申込用）'!$A$7:$B$46,2,FALSE),"")</f>
        <v/>
      </c>
      <c r="B31" s="216"/>
      <c r="C31" s="168"/>
      <c r="D31" s="169" t="str">
        <f>IFERROR(VLOOKUP($C31,'参加選手登録表 (メール申込用)'!$B$4:$G$54,5,FALSE),"")</f>
        <v/>
      </c>
      <c r="E31" s="168"/>
      <c r="F31" s="169" t="str">
        <f>IFERROR(VLOOKUP($E31,'参加馬登録表 (メール申込用)'!$B$5:$L$55,2,FALSE),"")</f>
        <v/>
      </c>
      <c r="G31" s="170" t="str">
        <f>IF(C31=0,"",IFERROR(IF('団体情報・合計（メール申込用）'!$C$3="","",'団体情報・合計（メール申込用）'!$C$3),""))</f>
        <v/>
      </c>
      <c r="H31" s="171"/>
      <c r="I31" s="172" t="str">
        <f>IF(H31="OP",IFERROR(VLOOKUP(A31,'基本情報（メール申込用）'!$B$7:$D$46,3,FALSE),""),IFERROR(VLOOKUP(A31,'基本情報（メール申込用）'!$B$7:$D$46,2,FALSE),""))</f>
        <v/>
      </c>
    </row>
    <row r="32" spans="1:9" ht="24" customHeight="1" x14ac:dyDescent="0.25">
      <c r="A32" s="167" t="str">
        <f>IFERROR(VLOOKUP(B32,'基本情報（メール申込用）'!$A$7:$B$46,2,FALSE),"")</f>
        <v/>
      </c>
      <c r="B32" s="216"/>
      <c r="C32" s="168"/>
      <c r="D32" s="169" t="str">
        <f>IFERROR(VLOOKUP($C32,'参加選手登録表 (メール申込用)'!$B$4:$G$54,5,FALSE),"")</f>
        <v/>
      </c>
      <c r="E32" s="168"/>
      <c r="F32" s="169" t="str">
        <f>IFERROR(VLOOKUP($E32,'参加馬登録表 (メール申込用)'!$B$5:$L$55,2,FALSE),"")</f>
        <v/>
      </c>
      <c r="G32" s="170" t="str">
        <f>IF(C32=0,"",IFERROR(IF('団体情報・合計（メール申込用）'!$C$3="","",'団体情報・合計（メール申込用）'!$C$3),""))</f>
        <v/>
      </c>
      <c r="H32" s="171"/>
      <c r="I32" s="172" t="str">
        <f>IF(H32="OP",IFERROR(VLOOKUP(A32,'基本情報（メール申込用）'!$B$7:$D$46,3,FALSE),""),IFERROR(VLOOKUP(A32,'基本情報（メール申込用）'!$B$7:$D$46,2,FALSE),""))</f>
        <v/>
      </c>
    </row>
    <row r="33" spans="1:9" ht="24" customHeight="1" x14ac:dyDescent="0.25">
      <c r="A33" s="167" t="str">
        <f>IFERROR(VLOOKUP(B33,'基本情報（メール申込用）'!$A$7:$B$46,2,FALSE),"")</f>
        <v/>
      </c>
      <c r="B33" s="216"/>
      <c r="C33" s="168"/>
      <c r="D33" s="169" t="str">
        <f>IFERROR(VLOOKUP($C33,'参加選手登録表 (メール申込用)'!$B$4:$G$54,5,FALSE),"")</f>
        <v/>
      </c>
      <c r="E33" s="168"/>
      <c r="F33" s="169" t="str">
        <f>IFERROR(VLOOKUP($E33,'参加馬登録表 (メール申込用)'!$B$5:$L$55,2,FALSE),"")</f>
        <v/>
      </c>
      <c r="G33" s="170" t="str">
        <f>IF(C33=0,"",IFERROR(IF('団体情報・合計（メール申込用）'!$C$3="","",'団体情報・合計（メール申込用）'!$C$3),""))</f>
        <v/>
      </c>
      <c r="H33" s="171"/>
      <c r="I33" s="172" t="str">
        <f>IF(H33="OP",IFERROR(VLOOKUP(A33,'基本情報（メール申込用）'!$B$7:$D$46,3,FALSE),""),IFERROR(VLOOKUP(A33,'基本情報（メール申込用）'!$B$7:$D$46,2,FALSE),""))</f>
        <v/>
      </c>
    </row>
    <row r="34" spans="1:9" ht="24" customHeight="1" thickBot="1" x14ac:dyDescent="0.3">
      <c r="A34" s="173" t="str">
        <f>IFERROR(VLOOKUP(B34,'基本情報（メール申込用）'!$A$7:$B$46,2,FALSE),"")</f>
        <v/>
      </c>
      <c r="B34" s="217"/>
      <c r="C34" s="117"/>
      <c r="D34" s="174" t="str">
        <f>IFERROR(VLOOKUP($C34,'参加選手登録表 (メール申込用)'!$B$4:$G$54,5,FALSE),"")</f>
        <v/>
      </c>
      <c r="E34" s="117"/>
      <c r="F34" s="174" t="str">
        <f>IFERROR(VLOOKUP($E34,'参加馬登録表 (メール申込用)'!$B$5:$L$55,2,FALSE),"")</f>
        <v/>
      </c>
      <c r="G34" s="175" t="str">
        <f>IF(C34=0,"",IFERROR(IF('団体情報・合計（メール申込用）'!$C$3="","",'団体情報・合計（メール申込用）'!$C$3),""))</f>
        <v/>
      </c>
      <c r="H34" s="118"/>
      <c r="I34" s="176" t="str">
        <f>IF(H34="OP",IFERROR(VLOOKUP(A34,'基本情報（メール申込用）'!$B$7:$D$46,3,FALSE),""),IFERROR(VLOOKUP(A34,'基本情報（メール申込用）'!$B$7:$D$46,2,FALSE),""))</f>
        <v/>
      </c>
    </row>
    <row r="35" spans="1:9" ht="24" customHeight="1" x14ac:dyDescent="0.25">
      <c r="A35" s="177" t="str">
        <f>IFERROR(VLOOKUP(B35,'基本情報（メール申込用）'!$A$7:$B$46,2,FALSE),"")</f>
        <v/>
      </c>
      <c r="B35" s="218"/>
      <c r="C35" s="93"/>
      <c r="D35" s="178" t="str">
        <f>IFERROR(VLOOKUP($C35,'参加選手登録表 (メール申込用)'!$B$4:$G$54,5,FALSE),"")</f>
        <v/>
      </c>
      <c r="E35" s="93"/>
      <c r="F35" s="178" t="str">
        <f>IFERROR(VLOOKUP($E35,'参加馬登録表 (メール申込用)'!$B$5:$L$55,2,FALSE),"")</f>
        <v/>
      </c>
      <c r="G35" s="179" t="str">
        <f>IF(C35=0,"",IFERROR(IF('団体情報・合計（メール申込用）'!$C$3="","",'団体情報・合計（メール申込用）'!$C$3),""))</f>
        <v/>
      </c>
      <c r="H35" s="94"/>
      <c r="I35" s="180" t="str">
        <f>IF(H35="OP",IFERROR(VLOOKUP(A35,'基本情報（メール申込用）'!$B$7:$D$46,3,FALSE),""),IFERROR(VLOOKUP(A35,'基本情報（メール申込用）'!$B$7:$D$46,2,FALSE),""))</f>
        <v/>
      </c>
    </row>
    <row r="36" spans="1:9" ht="24" customHeight="1" x14ac:dyDescent="0.25">
      <c r="A36" s="167" t="str">
        <f>IFERROR(VLOOKUP(B36,'基本情報（メール申込用）'!$A$7:$B$46,2,FALSE),"")</f>
        <v/>
      </c>
      <c r="B36" s="216"/>
      <c r="C36" s="168"/>
      <c r="D36" s="169" t="str">
        <f>IFERROR(VLOOKUP($C36,'参加選手登録表 (メール申込用)'!$B$4:$G$54,5,FALSE),"")</f>
        <v/>
      </c>
      <c r="E36" s="168"/>
      <c r="F36" s="169" t="str">
        <f>IFERROR(VLOOKUP($E36,'参加馬登録表 (メール申込用)'!$B$5:$L$55,2,FALSE),"")</f>
        <v/>
      </c>
      <c r="G36" s="170" t="str">
        <f>IF(C36=0,"",IFERROR(IF('団体情報・合計（メール申込用）'!$C$3="","",'団体情報・合計（メール申込用）'!$C$3),""))</f>
        <v/>
      </c>
      <c r="H36" s="171"/>
      <c r="I36" s="172" t="str">
        <f>IF(H36="OP",IFERROR(VLOOKUP(A36,'基本情報（メール申込用）'!$B$7:$D$46,3,FALSE),""),IFERROR(VLOOKUP(A36,'基本情報（メール申込用）'!$B$7:$D$46,2,FALSE),""))</f>
        <v/>
      </c>
    </row>
    <row r="37" spans="1:9" ht="24" customHeight="1" x14ac:dyDescent="0.25">
      <c r="A37" s="167" t="str">
        <f>IFERROR(VLOOKUP(B37,'基本情報（メール申込用）'!$A$7:$B$46,2,FALSE),"")</f>
        <v/>
      </c>
      <c r="B37" s="216"/>
      <c r="C37" s="168"/>
      <c r="D37" s="169" t="str">
        <f>IFERROR(VLOOKUP($C37,'参加選手登録表 (メール申込用)'!$B$4:$G$54,5,FALSE),"")</f>
        <v/>
      </c>
      <c r="E37" s="168"/>
      <c r="F37" s="169" t="str">
        <f>IFERROR(VLOOKUP($E37,'参加馬登録表 (メール申込用)'!$B$5:$L$55,2,FALSE),"")</f>
        <v/>
      </c>
      <c r="G37" s="170" t="str">
        <f>IF(C37=0,"",IFERROR(IF('団体情報・合計（メール申込用）'!$C$3="","",'団体情報・合計（メール申込用）'!$C$3),""))</f>
        <v/>
      </c>
      <c r="H37" s="171"/>
      <c r="I37" s="172" t="str">
        <f>IF(H37="OP",IFERROR(VLOOKUP(A37,'基本情報（メール申込用）'!$B$7:$D$46,3,FALSE),""),IFERROR(VLOOKUP(A37,'基本情報（メール申込用）'!$B$7:$D$46,2,FALSE),""))</f>
        <v/>
      </c>
    </row>
    <row r="38" spans="1:9" ht="24" customHeight="1" x14ac:dyDescent="0.25">
      <c r="A38" s="167" t="str">
        <f>IFERROR(VLOOKUP(B38,'基本情報（メール申込用）'!$A$7:$B$46,2,FALSE),"")</f>
        <v/>
      </c>
      <c r="B38" s="216"/>
      <c r="C38" s="168"/>
      <c r="D38" s="169" t="str">
        <f>IFERROR(VLOOKUP($C38,'参加選手登録表 (メール申込用)'!$B$4:$G$54,5,FALSE),"")</f>
        <v/>
      </c>
      <c r="E38" s="168"/>
      <c r="F38" s="169" t="str">
        <f>IFERROR(VLOOKUP($E38,'参加馬登録表 (メール申込用)'!$B$5:$L$55,2,FALSE),"")</f>
        <v/>
      </c>
      <c r="G38" s="170" t="str">
        <f>IF(C38=0,"",IFERROR(IF('団体情報・合計（メール申込用）'!$C$3="","",'団体情報・合計（メール申込用）'!$C$3),""))</f>
        <v/>
      </c>
      <c r="H38" s="171"/>
      <c r="I38" s="172" t="str">
        <f>IF(H38="OP",IFERROR(VLOOKUP(A38,'基本情報（メール申込用）'!$B$7:$D$46,3,FALSE),""),IFERROR(VLOOKUP(A38,'基本情報（メール申込用）'!$B$7:$D$46,2,FALSE),""))</f>
        <v/>
      </c>
    </row>
    <row r="39" spans="1:9" ht="24" customHeight="1" x14ac:dyDescent="0.25">
      <c r="A39" s="167" t="str">
        <f>IFERROR(VLOOKUP(B39,'基本情報（メール申込用）'!$A$7:$B$46,2,FALSE),"")</f>
        <v/>
      </c>
      <c r="B39" s="216"/>
      <c r="C39" s="168"/>
      <c r="D39" s="169" t="str">
        <f>IFERROR(VLOOKUP($C39,'参加選手登録表 (メール申込用)'!$B$4:$G$54,5,FALSE),"")</f>
        <v/>
      </c>
      <c r="E39" s="168"/>
      <c r="F39" s="169" t="str">
        <f>IFERROR(VLOOKUP($E39,'参加馬登録表 (メール申込用)'!$B$5:$L$55,2,FALSE),"")</f>
        <v/>
      </c>
      <c r="G39" s="170" t="str">
        <f>IF(C39=0,"",IFERROR(IF('団体情報・合計（メール申込用）'!$C$3="","",'団体情報・合計（メール申込用）'!$C$3),""))</f>
        <v/>
      </c>
      <c r="H39" s="171"/>
      <c r="I39" s="172" t="str">
        <f>IF(H39="OP",IFERROR(VLOOKUP(A39,'基本情報（メール申込用）'!$B$7:$D$46,3,FALSE),""),IFERROR(VLOOKUP(A39,'基本情報（メール申込用）'!$B$7:$D$46,2,FALSE),""))</f>
        <v/>
      </c>
    </row>
    <row r="40" spans="1:9" ht="24" customHeight="1" x14ac:dyDescent="0.25">
      <c r="A40" s="167" t="str">
        <f>IFERROR(VLOOKUP(B40,'基本情報（メール申込用）'!$A$7:$B$46,2,FALSE),"")</f>
        <v/>
      </c>
      <c r="B40" s="216"/>
      <c r="C40" s="168"/>
      <c r="D40" s="169" t="str">
        <f>IFERROR(VLOOKUP($C40,'参加選手登録表 (メール申込用)'!$B$4:$G$54,5,FALSE),"")</f>
        <v/>
      </c>
      <c r="E40" s="168"/>
      <c r="F40" s="169" t="str">
        <f>IFERROR(VLOOKUP($E40,'参加馬登録表 (メール申込用)'!$B$5:$L$55,2,FALSE),"")</f>
        <v/>
      </c>
      <c r="G40" s="170" t="str">
        <f>IF(C40=0,"",IFERROR(IF('団体情報・合計（メール申込用）'!$C$3="","",'団体情報・合計（メール申込用）'!$C$3),""))</f>
        <v/>
      </c>
      <c r="H40" s="171"/>
      <c r="I40" s="172" t="str">
        <f>IF(H40="OP",IFERROR(VLOOKUP(A40,'基本情報（メール申込用）'!$B$7:$D$46,3,FALSE),""),IFERROR(VLOOKUP(A40,'基本情報（メール申込用）'!$B$7:$D$46,2,FALSE),""))</f>
        <v/>
      </c>
    </row>
    <row r="41" spans="1:9" ht="24" customHeight="1" x14ac:dyDescent="0.25">
      <c r="A41" s="167" t="str">
        <f>IFERROR(VLOOKUP(B41,'基本情報（メール申込用）'!$A$7:$B$46,2,FALSE),"")</f>
        <v/>
      </c>
      <c r="B41" s="216"/>
      <c r="C41" s="168"/>
      <c r="D41" s="169" t="str">
        <f>IFERROR(VLOOKUP($C41,'参加選手登録表 (メール申込用)'!$B$4:$G$54,5,FALSE),"")</f>
        <v/>
      </c>
      <c r="E41" s="168"/>
      <c r="F41" s="169" t="str">
        <f>IFERROR(VLOOKUP($E41,'参加馬登録表 (メール申込用)'!$B$5:$L$55,2,FALSE),"")</f>
        <v/>
      </c>
      <c r="G41" s="170" t="str">
        <f>IF(C41=0,"",IFERROR(IF('団体情報・合計（メール申込用）'!$C$3="","",'団体情報・合計（メール申込用）'!$C$3),""))</f>
        <v/>
      </c>
      <c r="H41" s="171"/>
      <c r="I41" s="172" t="str">
        <f>IF(H41="OP",IFERROR(VLOOKUP(A41,'基本情報（メール申込用）'!$B$7:$D$46,3,FALSE),""),IFERROR(VLOOKUP(A41,'基本情報（メール申込用）'!$B$7:$D$46,2,FALSE),""))</f>
        <v/>
      </c>
    </row>
    <row r="42" spans="1:9" ht="24" customHeight="1" x14ac:dyDescent="0.25">
      <c r="A42" s="167" t="str">
        <f>IFERROR(VLOOKUP(B42,'基本情報（メール申込用）'!$A$7:$B$46,2,FALSE),"")</f>
        <v/>
      </c>
      <c r="B42" s="216"/>
      <c r="C42" s="168"/>
      <c r="D42" s="169" t="str">
        <f>IFERROR(VLOOKUP($C42,'参加選手登録表 (メール申込用)'!$B$4:$G$54,5,FALSE),"")</f>
        <v/>
      </c>
      <c r="E42" s="168"/>
      <c r="F42" s="169" t="str">
        <f>IFERROR(VLOOKUP($E42,'参加馬登録表 (メール申込用)'!$B$5:$L$55,2,FALSE),"")</f>
        <v/>
      </c>
      <c r="G42" s="170" t="str">
        <f>IF(C42=0,"",IFERROR(IF('団体情報・合計（メール申込用）'!$C$3="","",'団体情報・合計（メール申込用）'!$C$3),""))</f>
        <v/>
      </c>
      <c r="H42" s="171"/>
      <c r="I42" s="172" t="str">
        <f>IF(H42="OP",IFERROR(VLOOKUP(A42,'基本情報（メール申込用）'!$B$7:$D$46,3,FALSE),""),IFERROR(VLOOKUP(A42,'基本情報（メール申込用）'!$B$7:$D$46,2,FALSE),""))</f>
        <v/>
      </c>
    </row>
    <row r="43" spans="1:9" ht="24" customHeight="1" x14ac:dyDescent="0.25">
      <c r="A43" s="167" t="str">
        <f>IFERROR(VLOOKUP(B43,'基本情報（メール申込用）'!$A$7:$B$46,2,FALSE),"")</f>
        <v/>
      </c>
      <c r="B43" s="216"/>
      <c r="C43" s="168"/>
      <c r="D43" s="169" t="str">
        <f>IFERROR(VLOOKUP($C43,'参加選手登録表 (メール申込用)'!$B$4:$G$54,5,FALSE),"")</f>
        <v/>
      </c>
      <c r="E43" s="168"/>
      <c r="F43" s="169" t="str">
        <f>IFERROR(VLOOKUP($E43,'参加馬登録表 (メール申込用)'!$B$5:$L$55,2,FALSE),"")</f>
        <v/>
      </c>
      <c r="G43" s="170" t="str">
        <f>IF(C43=0,"",IFERROR(IF('団体情報・合計（メール申込用）'!$C$3="","",'団体情報・合計（メール申込用）'!$C$3),""))</f>
        <v/>
      </c>
      <c r="H43" s="171"/>
      <c r="I43" s="172" t="str">
        <f>IF(H43="OP",IFERROR(VLOOKUP(A43,'基本情報（メール申込用）'!$B$7:$D$46,3,FALSE),""),IFERROR(VLOOKUP(A43,'基本情報（メール申込用）'!$B$7:$D$46,2,FALSE),""))</f>
        <v/>
      </c>
    </row>
    <row r="44" spans="1:9" ht="24" customHeight="1" thickBot="1" x14ac:dyDescent="0.3">
      <c r="A44" s="181" t="str">
        <f>IFERROR(VLOOKUP(B44,'基本情報（メール申込用）'!$A$7:$B$46,2,FALSE),"")</f>
        <v/>
      </c>
      <c r="B44" s="219"/>
      <c r="C44" s="182"/>
      <c r="D44" s="183" t="str">
        <f>IFERROR(VLOOKUP($C44,'参加選手登録表 (メール申込用)'!$B$4:$G$54,5,FALSE),"")</f>
        <v/>
      </c>
      <c r="E44" s="182"/>
      <c r="F44" s="183" t="str">
        <f>IFERROR(VLOOKUP($E44,'参加馬登録表 (メール申込用)'!$B$5:$L$55,2,FALSE),"")</f>
        <v/>
      </c>
      <c r="G44" s="184" t="str">
        <f>IF(C44=0,"",IFERROR(IF('団体情報・合計（メール申込用）'!$C$3="","",'団体情報・合計（メール申込用）'!$C$3),""))</f>
        <v/>
      </c>
      <c r="H44" s="185"/>
      <c r="I44" s="186" t="str">
        <f>IF(H44="OP",IFERROR(VLOOKUP(A44,'基本情報（メール申込用）'!$B$7:$D$46,3,FALSE),""),IFERROR(VLOOKUP(A44,'基本情報（メール申込用）'!$B$7:$D$46,2,FALSE),""))</f>
        <v/>
      </c>
    </row>
    <row r="45" spans="1:9" ht="24" customHeight="1" x14ac:dyDescent="0.25">
      <c r="A45" s="187" t="str">
        <f>IFERROR(VLOOKUP(B45,'基本情報（メール申込用）'!$A$7:$B$46,2,FALSE),"")</f>
        <v/>
      </c>
      <c r="B45" s="220"/>
      <c r="C45" s="114"/>
      <c r="D45" s="188" t="str">
        <f>IFERROR(VLOOKUP($C45,'参加選手登録表 (メール申込用)'!$B$4:$G$54,5,FALSE),"")</f>
        <v/>
      </c>
      <c r="E45" s="114"/>
      <c r="F45" s="188" t="str">
        <f>IFERROR(VLOOKUP($E45,'参加馬登録表 (メール申込用)'!$B$5:$L$55,2,FALSE),"")</f>
        <v/>
      </c>
      <c r="G45" s="189" t="str">
        <f>IF(C45=0,"",IFERROR(IF('団体情報・合計（メール申込用）'!$C$3="","",'団体情報・合計（メール申込用）'!$C$3),""))</f>
        <v/>
      </c>
      <c r="H45" s="115"/>
      <c r="I45" s="190" t="str">
        <f>IF(H45="OP",IFERROR(VLOOKUP(A45,'基本情報（メール申込用）'!$B$7:$D$46,3,FALSE),""),IFERROR(VLOOKUP(A45,'基本情報（メール申込用）'!$B$7:$D$46,2,FALSE),""))</f>
        <v/>
      </c>
    </row>
    <row r="46" spans="1:9" ht="24" customHeight="1" x14ac:dyDescent="0.25">
      <c r="A46" s="167" t="str">
        <f>IFERROR(VLOOKUP(B46,'基本情報（メール申込用）'!$A$7:$B$46,2,FALSE),"")</f>
        <v/>
      </c>
      <c r="B46" s="216"/>
      <c r="C46" s="168"/>
      <c r="D46" s="169" t="str">
        <f>IFERROR(VLOOKUP($C46,'参加選手登録表 (メール申込用)'!$B$4:$G$54,5,FALSE),"")</f>
        <v/>
      </c>
      <c r="E46" s="168"/>
      <c r="F46" s="169" t="str">
        <f>IFERROR(VLOOKUP($E46,'参加馬登録表 (メール申込用)'!$B$5:$L$55,2,FALSE),"")</f>
        <v/>
      </c>
      <c r="G46" s="170" t="str">
        <f>IF(C46=0,"",IFERROR(IF('団体情報・合計（メール申込用）'!$C$3="","",'団体情報・合計（メール申込用）'!$C$3),""))</f>
        <v/>
      </c>
      <c r="H46" s="171"/>
      <c r="I46" s="172" t="str">
        <f>IF(H46="OP",IFERROR(VLOOKUP(A46,'基本情報（メール申込用）'!$B$7:$D$46,3,FALSE),""),IFERROR(VLOOKUP(A46,'基本情報（メール申込用）'!$B$7:$D$46,2,FALSE),""))</f>
        <v/>
      </c>
    </row>
    <row r="47" spans="1:9" ht="24" customHeight="1" x14ac:dyDescent="0.25">
      <c r="A47" s="167" t="str">
        <f>IFERROR(VLOOKUP(B47,'基本情報（メール申込用）'!$A$7:$B$46,2,FALSE),"")</f>
        <v/>
      </c>
      <c r="B47" s="216"/>
      <c r="C47" s="168"/>
      <c r="D47" s="169" t="str">
        <f>IFERROR(VLOOKUP($C47,'参加選手登録表 (メール申込用)'!$B$4:$G$54,5,FALSE),"")</f>
        <v/>
      </c>
      <c r="E47" s="168"/>
      <c r="F47" s="169" t="str">
        <f>IFERROR(VLOOKUP($E47,'参加馬登録表 (メール申込用)'!$B$5:$L$55,2,FALSE),"")</f>
        <v/>
      </c>
      <c r="G47" s="170" t="str">
        <f>IF(C47=0,"",IFERROR(IF('団体情報・合計（メール申込用）'!$C$3="","",'団体情報・合計（メール申込用）'!$C$3),""))</f>
        <v/>
      </c>
      <c r="H47" s="171"/>
      <c r="I47" s="172" t="str">
        <f>IF(H47="OP",IFERROR(VLOOKUP(A47,'基本情報（メール申込用）'!$B$7:$D$46,3,FALSE),""),IFERROR(VLOOKUP(A47,'基本情報（メール申込用）'!$B$7:$D$46,2,FALSE),""))</f>
        <v/>
      </c>
    </row>
    <row r="48" spans="1:9" ht="24" customHeight="1" x14ac:dyDescent="0.25">
      <c r="A48" s="167" t="str">
        <f>IFERROR(VLOOKUP(B48,'基本情報（メール申込用）'!$A$7:$B$46,2,FALSE),"")</f>
        <v/>
      </c>
      <c r="B48" s="216"/>
      <c r="C48" s="168"/>
      <c r="D48" s="169" t="str">
        <f>IFERROR(VLOOKUP($C48,'参加選手登録表 (メール申込用)'!$B$4:$G$54,5,FALSE),"")</f>
        <v/>
      </c>
      <c r="E48" s="168"/>
      <c r="F48" s="169" t="str">
        <f>IFERROR(VLOOKUP($E48,'参加馬登録表 (メール申込用)'!$B$5:$L$55,2,FALSE),"")</f>
        <v/>
      </c>
      <c r="G48" s="170" t="str">
        <f>IF(C48=0,"",IFERROR(IF('団体情報・合計（メール申込用）'!$C$3="","",'団体情報・合計（メール申込用）'!$C$3),""))</f>
        <v/>
      </c>
      <c r="H48" s="171"/>
      <c r="I48" s="172" t="str">
        <f>IF(H48="OP",IFERROR(VLOOKUP(A48,'基本情報（メール申込用）'!$B$7:$D$46,3,FALSE),""),IFERROR(VLOOKUP(A48,'基本情報（メール申込用）'!$B$7:$D$46,2,FALSE),""))</f>
        <v/>
      </c>
    </row>
    <row r="49" spans="1:9" ht="24" customHeight="1" x14ac:dyDescent="0.25">
      <c r="A49" s="167" t="str">
        <f>IFERROR(VLOOKUP(B49,'基本情報（メール申込用）'!$A$7:$B$46,2,FALSE),"")</f>
        <v/>
      </c>
      <c r="B49" s="216"/>
      <c r="C49" s="168"/>
      <c r="D49" s="169" t="str">
        <f>IFERROR(VLOOKUP($C49,'参加選手登録表 (メール申込用)'!$B$4:$G$54,5,FALSE),"")</f>
        <v/>
      </c>
      <c r="E49" s="168"/>
      <c r="F49" s="169" t="str">
        <f>IFERROR(VLOOKUP($E49,'参加馬登録表 (メール申込用)'!$B$5:$L$55,2,FALSE),"")</f>
        <v/>
      </c>
      <c r="G49" s="170" t="str">
        <f>IF(C49=0,"",IFERROR(IF('団体情報・合計（メール申込用）'!$C$3="","",'団体情報・合計（メール申込用）'!$C$3),""))</f>
        <v/>
      </c>
      <c r="H49" s="171"/>
      <c r="I49" s="172" t="str">
        <f>IF(H49="OP",IFERROR(VLOOKUP(A49,'基本情報（メール申込用）'!$B$7:$D$46,3,FALSE),""),IFERROR(VLOOKUP(A49,'基本情報（メール申込用）'!$B$7:$D$46,2,FALSE),""))</f>
        <v/>
      </c>
    </row>
    <row r="50" spans="1:9" ht="24" customHeight="1" x14ac:dyDescent="0.25">
      <c r="A50" s="167" t="str">
        <f>IFERROR(VLOOKUP(B50,'基本情報（メール申込用）'!$A$7:$B$46,2,FALSE),"")</f>
        <v/>
      </c>
      <c r="B50" s="216"/>
      <c r="C50" s="168"/>
      <c r="D50" s="169" t="str">
        <f>IFERROR(VLOOKUP($C50,'参加選手登録表 (メール申込用)'!$B$4:$G$54,5,FALSE),"")</f>
        <v/>
      </c>
      <c r="E50" s="168"/>
      <c r="F50" s="169" t="str">
        <f>IFERROR(VLOOKUP($E50,'参加馬登録表 (メール申込用)'!$B$5:$L$55,2,FALSE),"")</f>
        <v/>
      </c>
      <c r="G50" s="170" t="str">
        <f>IF(C50=0,"",IFERROR(IF('団体情報・合計（メール申込用）'!$C$3="","",'団体情報・合計（メール申込用）'!$C$3),""))</f>
        <v/>
      </c>
      <c r="H50" s="171"/>
      <c r="I50" s="172" t="str">
        <f>IF(H50="OP",IFERROR(VLOOKUP(A50,'基本情報（メール申込用）'!$B$7:$D$46,3,FALSE),""),IFERROR(VLOOKUP(A50,'基本情報（メール申込用）'!$B$7:$D$46,2,FALSE),""))</f>
        <v/>
      </c>
    </row>
    <row r="51" spans="1:9" ht="24" customHeight="1" x14ac:dyDescent="0.25">
      <c r="A51" s="167" t="str">
        <f>IFERROR(VLOOKUP(B51,'基本情報（メール申込用）'!$A$7:$B$46,2,FALSE),"")</f>
        <v/>
      </c>
      <c r="B51" s="216"/>
      <c r="C51" s="168"/>
      <c r="D51" s="169" t="str">
        <f>IFERROR(VLOOKUP($C51,'参加選手登録表 (メール申込用)'!$B$4:$G$54,5,FALSE),"")</f>
        <v/>
      </c>
      <c r="E51" s="168"/>
      <c r="F51" s="169" t="str">
        <f>IFERROR(VLOOKUP($E51,'参加馬登録表 (メール申込用)'!$B$5:$L$55,2,FALSE),"")</f>
        <v/>
      </c>
      <c r="G51" s="170" t="str">
        <f>IF(C51=0,"",IFERROR(IF('団体情報・合計（メール申込用）'!$C$3="","",'団体情報・合計（メール申込用）'!$C$3),""))</f>
        <v/>
      </c>
      <c r="H51" s="171"/>
      <c r="I51" s="172" t="str">
        <f>IF(H51="OP",IFERROR(VLOOKUP(A51,'基本情報（メール申込用）'!$B$7:$D$46,3,FALSE),""),IFERROR(VLOOKUP(A51,'基本情報（メール申込用）'!$B$7:$D$46,2,FALSE),""))</f>
        <v/>
      </c>
    </row>
    <row r="52" spans="1:9" ht="24" customHeight="1" x14ac:dyDescent="0.25">
      <c r="A52" s="167" t="str">
        <f>IFERROR(VLOOKUP(B52,'基本情報（メール申込用）'!$A$7:$B$46,2,FALSE),"")</f>
        <v/>
      </c>
      <c r="B52" s="216"/>
      <c r="C52" s="168"/>
      <c r="D52" s="169" t="str">
        <f>IFERROR(VLOOKUP($C52,'参加選手登録表 (メール申込用)'!$B$4:$G$54,5,FALSE),"")</f>
        <v/>
      </c>
      <c r="E52" s="168"/>
      <c r="F52" s="169" t="str">
        <f>IFERROR(VLOOKUP($E52,'参加馬登録表 (メール申込用)'!$B$5:$L$55,2,FALSE),"")</f>
        <v/>
      </c>
      <c r="G52" s="170" t="str">
        <f>IF(C52=0,"",IFERROR(IF('団体情報・合計（メール申込用）'!$C$3="","",'団体情報・合計（メール申込用）'!$C$3),""))</f>
        <v/>
      </c>
      <c r="H52" s="171"/>
      <c r="I52" s="172" t="str">
        <f>IF(H52="OP",IFERROR(VLOOKUP(A52,'基本情報（メール申込用）'!$B$7:$D$46,3,FALSE),""),IFERROR(VLOOKUP(A52,'基本情報（メール申込用）'!$B$7:$D$46,2,FALSE),""))</f>
        <v/>
      </c>
    </row>
    <row r="53" spans="1:9" ht="24" customHeight="1" x14ac:dyDescent="0.25">
      <c r="A53" s="167" t="str">
        <f>IFERROR(VLOOKUP(B53,'基本情報（メール申込用）'!$A$7:$B$46,2,FALSE),"")</f>
        <v/>
      </c>
      <c r="B53" s="216"/>
      <c r="C53" s="168"/>
      <c r="D53" s="169" t="str">
        <f>IFERROR(VLOOKUP($C53,'参加選手登録表 (メール申込用)'!$B$4:$G$54,5,FALSE),"")</f>
        <v/>
      </c>
      <c r="E53" s="168"/>
      <c r="F53" s="169" t="str">
        <f>IFERROR(VLOOKUP($E53,'参加馬登録表 (メール申込用)'!$B$5:$L$55,2,FALSE),"")</f>
        <v/>
      </c>
      <c r="G53" s="170" t="str">
        <f>IF(C53=0,"",IFERROR(IF('団体情報・合計（メール申込用）'!$C$3="","",'団体情報・合計（メール申込用）'!$C$3),""))</f>
        <v/>
      </c>
      <c r="H53" s="171"/>
      <c r="I53" s="172" t="str">
        <f>IF(H53="OP",IFERROR(VLOOKUP(A53,'基本情報（メール申込用）'!$B$7:$D$46,3,FALSE),""),IFERROR(VLOOKUP(A53,'基本情報（メール申込用）'!$B$7:$D$46,2,FALSE),""))</f>
        <v/>
      </c>
    </row>
    <row r="54" spans="1:9" ht="24" customHeight="1" thickBot="1" x14ac:dyDescent="0.3">
      <c r="A54" s="173" t="str">
        <f>IFERROR(VLOOKUP(B54,'基本情報（メール申込用）'!$A$7:$B$46,2,FALSE),"")</f>
        <v/>
      </c>
      <c r="B54" s="217"/>
      <c r="C54" s="117"/>
      <c r="D54" s="174" t="str">
        <f>IFERROR(VLOOKUP($C54,'参加選手登録表 (メール申込用)'!$B$4:$G$54,5,FALSE),"")</f>
        <v/>
      </c>
      <c r="E54" s="117"/>
      <c r="F54" s="174" t="str">
        <f>IFERROR(VLOOKUP($E54,'参加馬登録表 (メール申込用)'!$B$5:$L$55,2,FALSE),"")</f>
        <v/>
      </c>
      <c r="G54" s="175" t="str">
        <f>IF(C54=0,"",IFERROR(IF('団体情報・合計（メール申込用）'!$C$3="","",'団体情報・合計（メール申込用）'!$C$3),""))</f>
        <v/>
      </c>
      <c r="H54" s="118"/>
      <c r="I54" s="176" t="str">
        <f>IF(H54="OP",IFERROR(VLOOKUP(A54,'基本情報（メール申込用）'!$B$7:$D$46,3,FALSE),""),IFERROR(VLOOKUP(A54,'基本情報（メール申込用）'!$B$7:$D$46,2,FALSE),""))</f>
        <v/>
      </c>
    </row>
    <row r="55" spans="1:9" ht="24" customHeight="1" x14ac:dyDescent="0.25">
      <c r="A55" s="177" t="str">
        <f>IFERROR(VLOOKUP(B55,'基本情報（メール申込用）'!$A$7:$B$46,2,FALSE),"")</f>
        <v/>
      </c>
      <c r="B55" s="218"/>
      <c r="C55" s="93"/>
      <c r="D55" s="178" t="str">
        <f>IFERROR(VLOOKUP($C55,'参加選手登録表 (メール申込用)'!$B$4:$G$54,5,FALSE),"")</f>
        <v/>
      </c>
      <c r="E55" s="93"/>
      <c r="F55" s="178" t="str">
        <f>IFERROR(VLOOKUP($E55,'参加馬登録表 (メール申込用)'!$B$5:$L$55,2,FALSE),"")</f>
        <v/>
      </c>
      <c r="G55" s="179" t="str">
        <f>IF(C55=0,"",IFERROR(IF('団体情報・合計（メール申込用）'!$C$3="","",'団体情報・合計（メール申込用）'!$C$3),""))</f>
        <v/>
      </c>
      <c r="H55" s="94"/>
      <c r="I55" s="180" t="str">
        <f>IF(H55="OP",IFERROR(VLOOKUP(A55,'基本情報（メール申込用）'!$B$7:$D$46,3,FALSE),""),IFERROR(VLOOKUP(A55,'基本情報（メール申込用）'!$B$7:$D$46,2,FALSE),""))</f>
        <v/>
      </c>
    </row>
    <row r="56" spans="1:9" ht="24" customHeight="1" x14ac:dyDescent="0.25">
      <c r="A56" s="167" t="str">
        <f>IFERROR(VLOOKUP(B56,'基本情報（メール申込用）'!$A$7:$B$46,2,FALSE),"")</f>
        <v/>
      </c>
      <c r="B56" s="216"/>
      <c r="C56" s="168"/>
      <c r="D56" s="169" t="str">
        <f>IFERROR(VLOOKUP($C56,'参加選手登録表 (メール申込用)'!$B$4:$G$54,5,FALSE),"")</f>
        <v/>
      </c>
      <c r="E56" s="168"/>
      <c r="F56" s="169" t="str">
        <f>IFERROR(VLOOKUP($E56,'参加馬登録表 (メール申込用)'!$B$5:$L$55,2,FALSE),"")</f>
        <v/>
      </c>
      <c r="G56" s="170" t="str">
        <f>IF(C56=0,"",IFERROR(IF('団体情報・合計（メール申込用）'!$C$3="","",'団体情報・合計（メール申込用）'!$C$3),""))</f>
        <v/>
      </c>
      <c r="H56" s="171"/>
      <c r="I56" s="172" t="str">
        <f>IF(H56="OP",IFERROR(VLOOKUP(A56,'基本情報（メール申込用）'!$B$7:$D$46,3,FALSE),""),IFERROR(VLOOKUP(A56,'基本情報（メール申込用）'!$B$7:$D$46,2,FALSE),""))</f>
        <v/>
      </c>
    </row>
    <row r="57" spans="1:9" ht="24" customHeight="1" x14ac:dyDescent="0.25">
      <c r="A57" s="167" t="str">
        <f>IFERROR(VLOOKUP(B57,'基本情報（メール申込用）'!$A$7:$B$46,2,FALSE),"")</f>
        <v/>
      </c>
      <c r="B57" s="216"/>
      <c r="C57" s="168"/>
      <c r="D57" s="169" t="str">
        <f>IFERROR(VLOOKUP($C57,'参加選手登録表 (メール申込用)'!$B$4:$G$54,5,FALSE),"")</f>
        <v/>
      </c>
      <c r="E57" s="168"/>
      <c r="F57" s="169" t="str">
        <f>IFERROR(VLOOKUP($E57,'参加馬登録表 (メール申込用)'!$B$5:$L$55,2,FALSE),"")</f>
        <v/>
      </c>
      <c r="G57" s="170" t="str">
        <f>IF(C57=0,"",IFERROR(IF('団体情報・合計（メール申込用）'!$C$3="","",'団体情報・合計（メール申込用）'!$C$3),""))</f>
        <v/>
      </c>
      <c r="H57" s="171"/>
      <c r="I57" s="172" t="str">
        <f>IF(H57="OP",IFERROR(VLOOKUP(A57,'基本情報（メール申込用）'!$B$7:$D$46,3,FALSE),""),IFERROR(VLOOKUP(A57,'基本情報（メール申込用）'!$B$7:$D$46,2,FALSE),""))</f>
        <v/>
      </c>
    </row>
    <row r="58" spans="1:9" ht="24" customHeight="1" x14ac:dyDescent="0.25">
      <c r="A58" s="167" t="str">
        <f>IFERROR(VLOOKUP(B58,'基本情報（メール申込用）'!$A$7:$B$46,2,FALSE),"")</f>
        <v/>
      </c>
      <c r="B58" s="216"/>
      <c r="C58" s="168"/>
      <c r="D58" s="169" t="str">
        <f>IFERROR(VLOOKUP($C58,'参加選手登録表 (メール申込用)'!$B$4:$G$54,5,FALSE),"")</f>
        <v/>
      </c>
      <c r="E58" s="168"/>
      <c r="F58" s="169" t="str">
        <f>IFERROR(VLOOKUP($E58,'参加馬登録表 (メール申込用)'!$B$5:$L$55,2,FALSE),"")</f>
        <v/>
      </c>
      <c r="G58" s="170" t="str">
        <f>IF(C58=0,"",IFERROR(IF('団体情報・合計（メール申込用）'!$C$3="","",'団体情報・合計（メール申込用）'!$C$3),""))</f>
        <v/>
      </c>
      <c r="H58" s="171"/>
      <c r="I58" s="172" t="str">
        <f>IF(H58="OP",IFERROR(VLOOKUP(A58,'基本情報（メール申込用）'!$B$7:$D$46,3,FALSE),""),IFERROR(VLOOKUP(A58,'基本情報（メール申込用）'!$B$7:$D$46,2,FALSE),""))</f>
        <v/>
      </c>
    </row>
    <row r="59" spans="1:9" ht="24" customHeight="1" x14ac:dyDescent="0.25">
      <c r="A59" s="167" t="str">
        <f>IFERROR(VLOOKUP(B59,'基本情報（メール申込用）'!$A$7:$B$46,2,FALSE),"")</f>
        <v/>
      </c>
      <c r="B59" s="216"/>
      <c r="C59" s="168"/>
      <c r="D59" s="169" t="str">
        <f>IFERROR(VLOOKUP($C59,'参加選手登録表 (メール申込用)'!$B$4:$G$54,5,FALSE),"")</f>
        <v/>
      </c>
      <c r="E59" s="168"/>
      <c r="F59" s="169" t="str">
        <f>IFERROR(VLOOKUP($E59,'参加馬登録表 (メール申込用)'!$B$5:$L$55,2,FALSE),"")</f>
        <v/>
      </c>
      <c r="G59" s="170" t="str">
        <f>IF(C59=0,"",IFERROR(IF('団体情報・合計（メール申込用）'!$C$3="","",'団体情報・合計（メール申込用）'!$C$3),""))</f>
        <v/>
      </c>
      <c r="H59" s="171"/>
      <c r="I59" s="172" t="str">
        <f>IF(H59="OP",IFERROR(VLOOKUP(A59,'基本情報（メール申込用）'!$B$7:$D$46,3,FALSE),""),IFERROR(VLOOKUP(A59,'基本情報（メール申込用）'!$B$7:$D$46,2,FALSE),""))</f>
        <v/>
      </c>
    </row>
    <row r="60" spans="1:9" ht="24" customHeight="1" x14ac:dyDescent="0.25">
      <c r="A60" s="167" t="str">
        <f>IFERROR(VLOOKUP(B60,'基本情報（メール申込用）'!$A$7:$B$46,2,FALSE),"")</f>
        <v/>
      </c>
      <c r="B60" s="216"/>
      <c r="C60" s="168"/>
      <c r="D60" s="169" t="str">
        <f>IFERROR(VLOOKUP($C60,'参加選手登録表 (メール申込用)'!$B$4:$G$54,5,FALSE),"")</f>
        <v/>
      </c>
      <c r="E60" s="168"/>
      <c r="F60" s="169" t="str">
        <f>IFERROR(VLOOKUP($E60,'参加馬登録表 (メール申込用)'!$B$5:$L$55,2,FALSE),"")</f>
        <v/>
      </c>
      <c r="G60" s="170" t="str">
        <f>IF(C60=0,"",IFERROR(IF('団体情報・合計（メール申込用）'!$C$3="","",'団体情報・合計（メール申込用）'!$C$3),""))</f>
        <v/>
      </c>
      <c r="H60" s="171"/>
      <c r="I60" s="172" t="str">
        <f>IF(H60="OP",IFERROR(VLOOKUP(A60,'基本情報（メール申込用）'!$B$7:$D$46,3,FALSE),""),IFERROR(VLOOKUP(A60,'基本情報（メール申込用）'!$B$7:$D$46,2,FALSE),""))</f>
        <v/>
      </c>
    </row>
    <row r="61" spans="1:9" ht="24" customHeight="1" x14ac:dyDescent="0.25">
      <c r="A61" s="167" t="str">
        <f>IFERROR(VLOOKUP(B61,'基本情報（メール申込用）'!$A$7:$B$46,2,FALSE),"")</f>
        <v/>
      </c>
      <c r="B61" s="216"/>
      <c r="C61" s="168"/>
      <c r="D61" s="169" t="str">
        <f>IFERROR(VLOOKUP($C61,'参加選手登録表 (メール申込用)'!$B$4:$G$54,5,FALSE),"")</f>
        <v/>
      </c>
      <c r="E61" s="168"/>
      <c r="F61" s="169" t="str">
        <f>IFERROR(VLOOKUP($E61,'参加馬登録表 (メール申込用)'!$B$5:$L$55,2,FALSE),"")</f>
        <v/>
      </c>
      <c r="G61" s="170" t="str">
        <f>IF(C61=0,"",IFERROR(IF('団体情報・合計（メール申込用）'!$C$3="","",'団体情報・合計（メール申込用）'!$C$3),""))</f>
        <v/>
      </c>
      <c r="H61" s="171"/>
      <c r="I61" s="172" t="str">
        <f>IF(H61="OP",IFERROR(VLOOKUP(A61,'基本情報（メール申込用）'!$B$7:$D$46,3,FALSE),""),IFERROR(VLOOKUP(A61,'基本情報（メール申込用）'!$B$7:$D$46,2,FALSE),""))</f>
        <v/>
      </c>
    </row>
    <row r="62" spans="1:9" ht="24" customHeight="1" x14ac:dyDescent="0.25">
      <c r="A62" s="167" t="str">
        <f>IFERROR(VLOOKUP(B62,'基本情報（メール申込用）'!$A$7:$B$46,2,FALSE),"")</f>
        <v/>
      </c>
      <c r="B62" s="216"/>
      <c r="C62" s="168"/>
      <c r="D62" s="169" t="str">
        <f>IFERROR(VLOOKUP($C62,'参加選手登録表 (メール申込用)'!$B$4:$G$54,5,FALSE),"")</f>
        <v/>
      </c>
      <c r="E62" s="168"/>
      <c r="F62" s="169" t="str">
        <f>IFERROR(VLOOKUP($E62,'参加馬登録表 (メール申込用)'!$B$5:$L$55,2,FALSE),"")</f>
        <v/>
      </c>
      <c r="G62" s="170" t="str">
        <f>IF(C62=0,"",IFERROR(IF('団体情報・合計（メール申込用）'!$C$3="","",'団体情報・合計（メール申込用）'!$C$3),""))</f>
        <v/>
      </c>
      <c r="H62" s="171"/>
      <c r="I62" s="172" t="str">
        <f>IF(H62="OP",IFERROR(VLOOKUP(A62,'基本情報（メール申込用）'!$B$7:$D$46,3,FALSE),""),IFERROR(VLOOKUP(A62,'基本情報（メール申込用）'!$B$7:$D$46,2,FALSE),""))</f>
        <v/>
      </c>
    </row>
    <row r="63" spans="1:9" ht="24" customHeight="1" x14ac:dyDescent="0.25">
      <c r="A63" s="167" t="str">
        <f>IFERROR(VLOOKUP(B63,'基本情報（メール申込用）'!$A$7:$B$46,2,FALSE),"")</f>
        <v/>
      </c>
      <c r="B63" s="216"/>
      <c r="C63" s="168"/>
      <c r="D63" s="169" t="str">
        <f>IFERROR(VLOOKUP($C63,'参加選手登録表 (メール申込用)'!$B$4:$G$54,5,FALSE),"")</f>
        <v/>
      </c>
      <c r="E63" s="168"/>
      <c r="F63" s="169" t="str">
        <f>IFERROR(VLOOKUP($E63,'参加馬登録表 (メール申込用)'!$B$5:$L$55,2,FALSE),"")</f>
        <v/>
      </c>
      <c r="G63" s="170" t="str">
        <f>IF(C63=0,"",IFERROR(IF('団体情報・合計（メール申込用）'!$C$3="","",'団体情報・合計（メール申込用）'!$C$3),""))</f>
        <v/>
      </c>
      <c r="H63" s="171"/>
      <c r="I63" s="172" t="str">
        <f>IF(H63="OP",IFERROR(VLOOKUP(A63,'基本情報（メール申込用）'!$B$7:$D$46,3,FALSE),""),IFERROR(VLOOKUP(A63,'基本情報（メール申込用）'!$B$7:$D$46,2,FALSE),""))</f>
        <v/>
      </c>
    </row>
    <row r="64" spans="1:9" ht="24" customHeight="1" thickBot="1" x14ac:dyDescent="0.3">
      <c r="A64" s="181" t="str">
        <f>IFERROR(VLOOKUP(B64,'基本情報（メール申込用）'!$A$7:$B$46,2,FALSE),"")</f>
        <v/>
      </c>
      <c r="B64" s="219"/>
      <c r="C64" s="182"/>
      <c r="D64" s="183" t="str">
        <f>IFERROR(VLOOKUP($C64,'参加選手登録表 (メール申込用)'!$B$4:$G$54,5,FALSE),"")</f>
        <v/>
      </c>
      <c r="E64" s="182"/>
      <c r="F64" s="183" t="str">
        <f>IFERROR(VLOOKUP($E64,'参加馬登録表 (メール申込用)'!$B$5:$L$55,2,FALSE),"")</f>
        <v/>
      </c>
      <c r="G64" s="184" t="str">
        <f>IF(C64=0,"",IFERROR(IF('団体情報・合計（メール申込用）'!$C$3="","",'団体情報・合計（メール申込用）'!$C$3),""))</f>
        <v/>
      </c>
      <c r="H64" s="185"/>
      <c r="I64" s="186" t="str">
        <f>IF(H64="OP",IFERROR(VLOOKUP(A64,'基本情報（メール申込用）'!$B$7:$D$46,3,FALSE),""),IFERROR(VLOOKUP(A64,'基本情報（メール申込用）'!$B$7:$D$46,2,FALSE),""))</f>
        <v/>
      </c>
    </row>
    <row r="65" spans="1:9" ht="24" customHeight="1" x14ac:dyDescent="0.25">
      <c r="A65" s="187" t="str">
        <f>IFERROR(VLOOKUP(B65,'基本情報（メール申込用）'!$A$7:$B$46,2,FALSE),"")</f>
        <v/>
      </c>
      <c r="B65" s="220"/>
      <c r="C65" s="114"/>
      <c r="D65" s="188" t="str">
        <f>IFERROR(VLOOKUP($C65,'参加選手登録表 (メール申込用)'!$B$4:$G$54,5,FALSE),"")</f>
        <v/>
      </c>
      <c r="E65" s="114"/>
      <c r="F65" s="188" t="str">
        <f>IFERROR(VLOOKUP($E65,'参加馬登録表 (メール申込用)'!$B$5:$L$55,2,FALSE),"")</f>
        <v/>
      </c>
      <c r="G65" s="189" t="str">
        <f>IF(C65=0,"",IFERROR(IF('団体情報・合計（メール申込用）'!$C$3="","",'団体情報・合計（メール申込用）'!$C$3),""))</f>
        <v/>
      </c>
      <c r="H65" s="115"/>
      <c r="I65" s="190" t="str">
        <f>IF(H65="OP",IFERROR(VLOOKUP(A65,'基本情報（メール申込用）'!$B$7:$D$46,3,FALSE),""),IFERROR(VLOOKUP(A65,'基本情報（メール申込用）'!$B$7:$D$46,2,FALSE),""))</f>
        <v/>
      </c>
    </row>
    <row r="66" spans="1:9" ht="24" customHeight="1" x14ac:dyDescent="0.25">
      <c r="A66" s="167" t="str">
        <f>IFERROR(VLOOKUP(B66,'基本情報（メール申込用）'!$A$7:$B$46,2,FALSE),"")</f>
        <v/>
      </c>
      <c r="B66" s="216"/>
      <c r="C66" s="168"/>
      <c r="D66" s="169" t="str">
        <f>IFERROR(VLOOKUP($C66,'参加選手登録表 (メール申込用)'!$B$4:$G$54,5,FALSE),"")</f>
        <v/>
      </c>
      <c r="E66" s="168"/>
      <c r="F66" s="169" t="str">
        <f>IFERROR(VLOOKUP($E66,'参加馬登録表 (メール申込用)'!$B$5:$L$55,2,FALSE),"")</f>
        <v/>
      </c>
      <c r="G66" s="170" t="str">
        <f>IF(C66=0,"",IFERROR(IF('団体情報・合計（メール申込用）'!$C$3="","",'団体情報・合計（メール申込用）'!$C$3),""))</f>
        <v/>
      </c>
      <c r="H66" s="171"/>
      <c r="I66" s="172" t="str">
        <f>IF(H66="OP",IFERROR(VLOOKUP(A66,'基本情報（メール申込用）'!$B$7:$D$46,3,FALSE),""),IFERROR(VLOOKUP(A66,'基本情報（メール申込用）'!$B$7:$D$46,2,FALSE),""))</f>
        <v/>
      </c>
    </row>
    <row r="67" spans="1:9" ht="24" customHeight="1" x14ac:dyDescent="0.25">
      <c r="A67" s="167" t="str">
        <f>IFERROR(VLOOKUP(B67,'基本情報（メール申込用）'!$A$7:$B$46,2,FALSE),"")</f>
        <v/>
      </c>
      <c r="B67" s="216"/>
      <c r="C67" s="168"/>
      <c r="D67" s="169" t="str">
        <f>IFERROR(VLOOKUP($C67,'参加選手登録表 (メール申込用)'!$B$4:$G$54,5,FALSE),"")</f>
        <v/>
      </c>
      <c r="E67" s="168"/>
      <c r="F67" s="169" t="str">
        <f>IFERROR(VLOOKUP($E67,'参加馬登録表 (メール申込用)'!$B$5:$L$55,2,FALSE),"")</f>
        <v/>
      </c>
      <c r="G67" s="170" t="str">
        <f>IF(C67=0,"",IFERROR(IF('団体情報・合計（メール申込用）'!$C$3="","",'団体情報・合計（メール申込用）'!$C$3),""))</f>
        <v/>
      </c>
      <c r="H67" s="171"/>
      <c r="I67" s="172" t="str">
        <f>IF(H67="OP",IFERROR(VLOOKUP(A67,'基本情報（メール申込用）'!$B$7:$D$46,3,FALSE),""),IFERROR(VLOOKUP(A67,'基本情報（メール申込用）'!$B$7:$D$46,2,FALSE),""))</f>
        <v/>
      </c>
    </row>
    <row r="68" spans="1:9" ht="24" customHeight="1" x14ac:dyDescent="0.25">
      <c r="A68" s="167" t="str">
        <f>IFERROR(VLOOKUP(B68,'基本情報（メール申込用）'!$A$7:$B$46,2,FALSE),"")</f>
        <v/>
      </c>
      <c r="B68" s="216"/>
      <c r="C68" s="168"/>
      <c r="D68" s="169" t="str">
        <f>IFERROR(VLOOKUP($C68,'参加選手登録表 (メール申込用)'!$B$4:$G$54,5,FALSE),"")</f>
        <v/>
      </c>
      <c r="E68" s="168"/>
      <c r="F68" s="169" t="str">
        <f>IFERROR(VLOOKUP($E68,'参加馬登録表 (メール申込用)'!$B$5:$L$55,2,FALSE),"")</f>
        <v/>
      </c>
      <c r="G68" s="170" t="str">
        <f>IF(C68=0,"",IFERROR(IF('団体情報・合計（メール申込用）'!$C$3="","",'団体情報・合計（メール申込用）'!$C$3),""))</f>
        <v/>
      </c>
      <c r="H68" s="171"/>
      <c r="I68" s="172" t="str">
        <f>IF(H68="OP",IFERROR(VLOOKUP(A68,'基本情報（メール申込用）'!$B$7:$D$46,3,FALSE),""),IFERROR(VLOOKUP(A68,'基本情報（メール申込用）'!$B$7:$D$46,2,FALSE),""))</f>
        <v/>
      </c>
    </row>
    <row r="69" spans="1:9" ht="24" customHeight="1" x14ac:dyDescent="0.25">
      <c r="A69" s="167" t="str">
        <f>IFERROR(VLOOKUP(B69,'基本情報（メール申込用）'!$A$7:$B$46,2,FALSE),"")</f>
        <v/>
      </c>
      <c r="B69" s="216"/>
      <c r="C69" s="168"/>
      <c r="D69" s="169" t="str">
        <f>IFERROR(VLOOKUP($C69,'参加選手登録表 (メール申込用)'!$B$4:$G$54,5,FALSE),"")</f>
        <v/>
      </c>
      <c r="E69" s="168"/>
      <c r="F69" s="169" t="str">
        <f>IFERROR(VLOOKUP($E69,'参加馬登録表 (メール申込用)'!$B$5:$L$55,2,FALSE),"")</f>
        <v/>
      </c>
      <c r="G69" s="170" t="str">
        <f>IF(C69=0,"",IFERROR(IF('団体情報・合計（メール申込用）'!$C$3="","",'団体情報・合計（メール申込用）'!$C$3),""))</f>
        <v/>
      </c>
      <c r="H69" s="171"/>
      <c r="I69" s="172" t="str">
        <f>IF(H69="OP",IFERROR(VLOOKUP(A69,'基本情報（メール申込用）'!$B$7:$D$46,3,FALSE),""),IFERROR(VLOOKUP(A69,'基本情報（メール申込用）'!$B$7:$D$46,2,FALSE),""))</f>
        <v/>
      </c>
    </row>
    <row r="70" spans="1:9" ht="24" customHeight="1" x14ac:dyDescent="0.25">
      <c r="A70" s="167" t="str">
        <f>IFERROR(VLOOKUP(B70,'基本情報（メール申込用）'!$A$7:$B$46,2,FALSE),"")</f>
        <v/>
      </c>
      <c r="B70" s="216"/>
      <c r="C70" s="168"/>
      <c r="D70" s="169" t="str">
        <f>IFERROR(VLOOKUP($C70,'参加選手登録表 (メール申込用)'!$B$4:$G$54,5,FALSE),"")</f>
        <v/>
      </c>
      <c r="E70" s="168"/>
      <c r="F70" s="169" t="str">
        <f>IFERROR(VLOOKUP($E70,'参加馬登録表 (メール申込用)'!$B$5:$L$55,2,FALSE),"")</f>
        <v/>
      </c>
      <c r="G70" s="170" t="str">
        <f>IF(C70=0,"",IFERROR(IF('団体情報・合計（メール申込用）'!$C$3="","",'団体情報・合計（メール申込用）'!$C$3),""))</f>
        <v/>
      </c>
      <c r="H70" s="171"/>
      <c r="I70" s="172" t="str">
        <f>IF(H70="OP",IFERROR(VLOOKUP(A70,'基本情報（メール申込用）'!$B$7:$D$46,3,FALSE),""),IFERROR(VLOOKUP(A70,'基本情報（メール申込用）'!$B$7:$D$46,2,FALSE),""))</f>
        <v/>
      </c>
    </row>
    <row r="71" spans="1:9" ht="24" customHeight="1" x14ac:dyDescent="0.25">
      <c r="A71" s="167" t="str">
        <f>IFERROR(VLOOKUP(B71,'基本情報（メール申込用）'!$A$7:$B$46,2,FALSE),"")</f>
        <v/>
      </c>
      <c r="B71" s="216"/>
      <c r="C71" s="168"/>
      <c r="D71" s="169" t="str">
        <f>IFERROR(VLOOKUP($C71,'参加選手登録表 (メール申込用)'!$B$4:$G$54,5,FALSE),"")</f>
        <v/>
      </c>
      <c r="E71" s="168"/>
      <c r="F71" s="169" t="str">
        <f>IFERROR(VLOOKUP($E71,'参加馬登録表 (メール申込用)'!$B$5:$L$55,2,FALSE),"")</f>
        <v/>
      </c>
      <c r="G71" s="170" t="str">
        <f>IF(C71=0,"",IFERROR(IF('団体情報・合計（メール申込用）'!$C$3="","",'団体情報・合計（メール申込用）'!$C$3),""))</f>
        <v/>
      </c>
      <c r="H71" s="171"/>
      <c r="I71" s="172" t="str">
        <f>IF(H71="OP",IFERROR(VLOOKUP(A71,'基本情報（メール申込用）'!$B$7:$D$46,3,FALSE),""),IFERROR(VLOOKUP(A71,'基本情報（メール申込用）'!$B$7:$D$46,2,FALSE),""))</f>
        <v/>
      </c>
    </row>
    <row r="72" spans="1:9" ht="24" customHeight="1" x14ac:dyDescent="0.25">
      <c r="A72" s="167" t="str">
        <f>IFERROR(VLOOKUP(B72,'基本情報（メール申込用）'!$A$7:$B$46,2,FALSE),"")</f>
        <v/>
      </c>
      <c r="B72" s="216"/>
      <c r="C72" s="168"/>
      <c r="D72" s="169" t="str">
        <f>IFERROR(VLOOKUP($C72,'参加選手登録表 (メール申込用)'!$B$4:$G$54,5,FALSE),"")</f>
        <v/>
      </c>
      <c r="E72" s="168"/>
      <c r="F72" s="169" t="str">
        <f>IFERROR(VLOOKUP($E72,'参加馬登録表 (メール申込用)'!$B$5:$L$55,2,FALSE),"")</f>
        <v/>
      </c>
      <c r="G72" s="170" t="str">
        <f>IF(C72=0,"",IFERROR(IF('団体情報・合計（メール申込用）'!$C$3="","",'団体情報・合計（メール申込用）'!$C$3),""))</f>
        <v/>
      </c>
      <c r="H72" s="171"/>
      <c r="I72" s="172" t="str">
        <f>IF(H72="OP",IFERROR(VLOOKUP(A72,'基本情報（メール申込用）'!$B$7:$D$46,3,FALSE),""),IFERROR(VLOOKUP(A72,'基本情報（メール申込用）'!$B$7:$D$46,2,FALSE),""))</f>
        <v/>
      </c>
    </row>
    <row r="73" spans="1:9" ht="24" customHeight="1" x14ac:dyDescent="0.25">
      <c r="A73" s="167" t="str">
        <f>IFERROR(VLOOKUP(B73,'基本情報（メール申込用）'!$A$7:$B$46,2,FALSE),"")</f>
        <v/>
      </c>
      <c r="B73" s="216"/>
      <c r="C73" s="168"/>
      <c r="D73" s="169" t="str">
        <f>IFERROR(VLOOKUP($C73,'参加選手登録表 (メール申込用)'!$B$4:$G$54,5,FALSE),"")</f>
        <v/>
      </c>
      <c r="E73" s="168"/>
      <c r="F73" s="169" t="str">
        <f>IFERROR(VLOOKUP($E73,'参加馬登録表 (メール申込用)'!$B$5:$L$55,2,FALSE),"")</f>
        <v/>
      </c>
      <c r="G73" s="170" t="str">
        <f>IF(C73=0,"",IFERROR(IF('団体情報・合計（メール申込用）'!$C$3="","",'団体情報・合計（メール申込用）'!$C$3),""))</f>
        <v/>
      </c>
      <c r="H73" s="171"/>
      <c r="I73" s="172" t="str">
        <f>IF(H73="OP",IFERROR(VLOOKUP(A73,'基本情報（メール申込用）'!$B$7:$D$46,3,FALSE),""),IFERROR(VLOOKUP(A73,'基本情報（メール申込用）'!$B$7:$D$46,2,FALSE),""))</f>
        <v/>
      </c>
    </row>
    <row r="74" spans="1:9" ht="24" customHeight="1" thickBot="1" x14ac:dyDescent="0.3">
      <c r="A74" s="173" t="str">
        <f>IFERROR(VLOOKUP(B74,'基本情報（メール申込用）'!$A$7:$B$46,2,FALSE),"")</f>
        <v/>
      </c>
      <c r="B74" s="217"/>
      <c r="C74" s="117"/>
      <c r="D74" s="174" t="str">
        <f>IFERROR(VLOOKUP($C74,'参加選手登録表 (メール申込用)'!$B$4:$G$54,5,FALSE),"")</f>
        <v/>
      </c>
      <c r="E74" s="117"/>
      <c r="F74" s="174" t="str">
        <f>IFERROR(VLOOKUP($E74,'参加馬登録表 (メール申込用)'!$B$5:$L$55,2,FALSE),"")</f>
        <v/>
      </c>
      <c r="G74" s="175" t="str">
        <f>IF(C74=0,"",IFERROR(IF('団体情報・合計（メール申込用）'!$C$3="","",'団体情報・合計（メール申込用）'!$C$3),""))</f>
        <v/>
      </c>
      <c r="H74" s="118"/>
      <c r="I74" s="176" t="str">
        <f>IF(H74="OP",IFERROR(VLOOKUP(A74,'基本情報（メール申込用）'!$B$7:$D$46,3,FALSE),""),IFERROR(VLOOKUP(A74,'基本情報（メール申込用）'!$B$7:$D$46,2,FALSE),""))</f>
        <v/>
      </c>
    </row>
    <row r="75" spans="1:9" ht="24" customHeight="1" x14ac:dyDescent="0.25">
      <c r="A75" s="177" t="str">
        <f>IFERROR(VLOOKUP(B75,'基本情報（メール申込用）'!$A$7:$B$46,2,FALSE),"")</f>
        <v/>
      </c>
      <c r="B75" s="218"/>
      <c r="C75" s="93"/>
      <c r="D75" s="178" t="str">
        <f>IFERROR(VLOOKUP($C75,'参加選手登録表 (メール申込用)'!$B$4:$G$54,5,FALSE),"")</f>
        <v/>
      </c>
      <c r="E75" s="93"/>
      <c r="F75" s="178" t="str">
        <f>IFERROR(VLOOKUP($E75,'参加馬登録表 (メール申込用)'!$B$5:$L$55,2,FALSE),"")</f>
        <v/>
      </c>
      <c r="G75" s="179" t="str">
        <f>IF(C75=0,"",IFERROR(IF('団体情報・合計（メール申込用）'!$C$3="","",'団体情報・合計（メール申込用）'!$C$3),""))</f>
        <v/>
      </c>
      <c r="H75" s="94"/>
      <c r="I75" s="180" t="str">
        <f>IF(H75="OP",IFERROR(VLOOKUP(A75,'基本情報（メール申込用）'!$B$7:$D$46,3,FALSE),""),IFERROR(VLOOKUP(A75,'基本情報（メール申込用）'!$B$7:$D$46,2,FALSE),""))</f>
        <v/>
      </c>
    </row>
    <row r="76" spans="1:9" ht="24" customHeight="1" x14ac:dyDescent="0.25">
      <c r="A76" s="167" t="str">
        <f>IFERROR(VLOOKUP(B76,'基本情報（メール申込用）'!$A$7:$B$46,2,FALSE),"")</f>
        <v/>
      </c>
      <c r="B76" s="216"/>
      <c r="C76" s="168"/>
      <c r="D76" s="169" t="str">
        <f>IFERROR(VLOOKUP($C76,'参加選手登録表 (メール申込用)'!$B$4:$G$54,5,FALSE),"")</f>
        <v/>
      </c>
      <c r="E76" s="168"/>
      <c r="F76" s="169" t="str">
        <f>IFERROR(VLOOKUP($E76,'参加馬登録表 (メール申込用)'!$B$5:$L$55,2,FALSE),"")</f>
        <v/>
      </c>
      <c r="G76" s="170" t="str">
        <f>IF(C76=0,"",IFERROR(IF('団体情報・合計（メール申込用）'!$C$3="","",'団体情報・合計（メール申込用）'!$C$3),""))</f>
        <v/>
      </c>
      <c r="H76" s="171"/>
      <c r="I76" s="172" t="str">
        <f>IF(H76="OP",IFERROR(VLOOKUP(A76,'基本情報（メール申込用）'!$B$7:$D$46,3,FALSE),""),IFERROR(VLOOKUP(A76,'基本情報（メール申込用）'!$B$7:$D$46,2,FALSE),""))</f>
        <v/>
      </c>
    </row>
    <row r="77" spans="1:9" ht="24" customHeight="1" x14ac:dyDescent="0.25">
      <c r="A77" s="167" t="str">
        <f>IFERROR(VLOOKUP(B77,'基本情報（メール申込用）'!$A$7:$B$46,2,FALSE),"")</f>
        <v/>
      </c>
      <c r="B77" s="216"/>
      <c r="C77" s="168"/>
      <c r="D77" s="169" t="str">
        <f>IFERROR(VLOOKUP($C77,'参加選手登録表 (メール申込用)'!$B$4:$G$54,5,FALSE),"")</f>
        <v/>
      </c>
      <c r="E77" s="168"/>
      <c r="F77" s="169" t="str">
        <f>IFERROR(VLOOKUP($E77,'参加馬登録表 (メール申込用)'!$B$5:$L$55,2,FALSE),"")</f>
        <v/>
      </c>
      <c r="G77" s="170" t="str">
        <f>IF(C77=0,"",IFERROR(IF('団体情報・合計（メール申込用）'!$C$3="","",'団体情報・合計（メール申込用）'!$C$3),""))</f>
        <v/>
      </c>
      <c r="H77" s="171"/>
      <c r="I77" s="172" t="str">
        <f>IF(H77="OP",IFERROR(VLOOKUP(A77,'基本情報（メール申込用）'!$B$7:$D$46,3,FALSE),""),IFERROR(VLOOKUP(A77,'基本情報（メール申込用）'!$B$7:$D$46,2,FALSE),""))</f>
        <v/>
      </c>
    </row>
    <row r="78" spans="1:9" ht="24" customHeight="1" x14ac:dyDescent="0.25">
      <c r="A78" s="167" t="str">
        <f>IFERROR(VLOOKUP(B78,'基本情報（メール申込用）'!$A$7:$B$46,2,FALSE),"")</f>
        <v/>
      </c>
      <c r="B78" s="216"/>
      <c r="C78" s="168"/>
      <c r="D78" s="169" t="str">
        <f>IFERROR(VLOOKUP($C78,'参加選手登録表 (メール申込用)'!$B$4:$G$54,5,FALSE),"")</f>
        <v/>
      </c>
      <c r="E78" s="168"/>
      <c r="F78" s="169" t="str">
        <f>IFERROR(VLOOKUP($E78,'参加馬登録表 (メール申込用)'!$B$5:$L$55,2,FALSE),"")</f>
        <v/>
      </c>
      <c r="G78" s="170" t="str">
        <f>IF(C78=0,"",IFERROR(IF('団体情報・合計（メール申込用）'!$C$3="","",'団体情報・合計（メール申込用）'!$C$3),""))</f>
        <v/>
      </c>
      <c r="H78" s="171"/>
      <c r="I78" s="172" t="str">
        <f>IF(H78="OP",IFERROR(VLOOKUP(A78,'基本情報（メール申込用）'!$B$7:$D$46,3,FALSE),""),IFERROR(VLOOKUP(A78,'基本情報（メール申込用）'!$B$7:$D$46,2,FALSE),""))</f>
        <v/>
      </c>
    </row>
    <row r="79" spans="1:9" ht="24" customHeight="1" x14ac:dyDescent="0.25">
      <c r="A79" s="167" t="str">
        <f>IFERROR(VLOOKUP(B79,'基本情報（メール申込用）'!$A$7:$B$46,2,FALSE),"")</f>
        <v/>
      </c>
      <c r="B79" s="216"/>
      <c r="C79" s="168"/>
      <c r="D79" s="169" t="str">
        <f>IFERROR(VLOOKUP($C79,'参加選手登録表 (メール申込用)'!$B$4:$G$54,5,FALSE),"")</f>
        <v/>
      </c>
      <c r="E79" s="168"/>
      <c r="F79" s="169" t="str">
        <f>IFERROR(VLOOKUP($E79,'参加馬登録表 (メール申込用)'!$B$5:$L$55,2,FALSE),"")</f>
        <v/>
      </c>
      <c r="G79" s="170" t="str">
        <f>IF(C79=0,"",IFERROR(IF('団体情報・合計（メール申込用）'!$C$3="","",'団体情報・合計（メール申込用）'!$C$3),""))</f>
        <v/>
      </c>
      <c r="H79" s="171"/>
      <c r="I79" s="172" t="str">
        <f>IF(H79="OP",IFERROR(VLOOKUP(A79,'基本情報（メール申込用）'!$B$7:$D$46,3,FALSE),""),IFERROR(VLOOKUP(A79,'基本情報（メール申込用）'!$B$7:$D$46,2,FALSE),""))</f>
        <v/>
      </c>
    </row>
    <row r="80" spans="1:9" ht="24" customHeight="1" x14ac:dyDescent="0.25">
      <c r="A80" s="167" t="str">
        <f>IFERROR(VLOOKUP(B80,'基本情報（メール申込用）'!$A$7:$B$46,2,FALSE),"")</f>
        <v/>
      </c>
      <c r="B80" s="216"/>
      <c r="C80" s="168"/>
      <c r="D80" s="169" t="str">
        <f>IFERROR(VLOOKUP($C80,'参加選手登録表 (メール申込用)'!$B$4:$G$54,5,FALSE),"")</f>
        <v/>
      </c>
      <c r="E80" s="168"/>
      <c r="F80" s="169" t="str">
        <f>IFERROR(VLOOKUP($E80,'参加馬登録表 (メール申込用)'!$B$5:$L$55,2,FALSE),"")</f>
        <v/>
      </c>
      <c r="G80" s="170" t="str">
        <f>IF(C80=0,"",IFERROR(IF('団体情報・合計（メール申込用）'!$C$3="","",'団体情報・合計（メール申込用）'!$C$3),""))</f>
        <v/>
      </c>
      <c r="H80" s="171"/>
      <c r="I80" s="172" t="str">
        <f>IF(H80="OP",IFERROR(VLOOKUP(A80,'基本情報（メール申込用）'!$B$7:$D$46,3,FALSE),""),IFERROR(VLOOKUP(A80,'基本情報（メール申込用）'!$B$7:$D$46,2,FALSE),""))</f>
        <v/>
      </c>
    </row>
    <row r="81" spans="1:9" ht="24" customHeight="1" x14ac:dyDescent="0.25">
      <c r="A81" s="167" t="str">
        <f>IFERROR(VLOOKUP(B81,'基本情報（メール申込用）'!$A$7:$B$46,2,FALSE),"")</f>
        <v/>
      </c>
      <c r="B81" s="216"/>
      <c r="C81" s="168"/>
      <c r="D81" s="169" t="str">
        <f>IFERROR(VLOOKUP($C81,'参加選手登録表 (メール申込用)'!$B$4:$G$54,5,FALSE),"")</f>
        <v/>
      </c>
      <c r="E81" s="168"/>
      <c r="F81" s="169" t="str">
        <f>IFERROR(VLOOKUP($E81,'参加馬登録表 (メール申込用)'!$B$5:$L$55,2,FALSE),"")</f>
        <v/>
      </c>
      <c r="G81" s="170" t="str">
        <f>IF(C81=0,"",IFERROR(IF('団体情報・合計（メール申込用）'!$C$3="","",'団体情報・合計（メール申込用）'!$C$3),""))</f>
        <v/>
      </c>
      <c r="H81" s="171"/>
      <c r="I81" s="172" t="str">
        <f>IF(H81="OP",IFERROR(VLOOKUP(A81,'基本情報（メール申込用）'!$B$7:$D$46,3,FALSE),""),IFERROR(VLOOKUP(A81,'基本情報（メール申込用）'!$B$7:$D$46,2,FALSE),""))</f>
        <v/>
      </c>
    </row>
    <row r="82" spans="1:9" ht="24" customHeight="1" x14ac:dyDescent="0.25">
      <c r="A82" s="167" t="str">
        <f>IFERROR(VLOOKUP(B82,'基本情報（メール申込用）'!$A$7:$B$46,2,FALSE),"")</f>
        <v/>
      </c>
      <c r="B82" s="216"/>
      <c r="C82" s="168"/>
      <c r="D82" s="169" t="str">
        <f>IFERROR(VLOOKUP($C82,'参加選手登録表 (メール申込用)'!$B$4:$G$54,5,FALSE),"")</f>
        <v/>
      </c>
      <c r="E82" s="168"/>
      <c r="F82" s="169" t="str">
        <f>IFERROR(VLOOKUP($E82,'参加馬登録表 (メール申込用)'!$B$5:$L$55,2,FALSE),"")</f>
        <v/>
      </c>
      <c r="G82" s="170" t="str">
        <f>IF(C82=0,"",IFERROR(IF('団体情報・合計（メール申込用）'!$C$3="","",'団体情報・合計（メール申込用）'!$C$3),""))</f>
        <v/>
      </c>
      <c r="H82" s="171"/>
      <c r="I82" s="172" t="str">
        <f>IF(H82="OP",IFERROR(VLOOKUP(A82,'基本情報（メール申込用）'!$B$7:$D$46,3,FALSE),""),IFERROR(VLOOKUP(A82,'基本情報（メール申込用）'!$B$7:$D$46,2,FALSE),""))</f>
        <v/>
      </c>
    </row>
    <row r="83" spans="1:9" ht="24" customHeight="1" x14ac:dyDescent="0.25">
      <c r="A83" s="167" t="str">
        <f>IFERROR(VLOOKUP(B83,'基本情報（メール申込用）'!$A$7:$B$46,2,FALSE),"")</f>
        <v/>
      </c>
      <c r="B83" s="216"/>
      <c r="C83" s="168"/>
      <c r="D83" s="169" t="str">
        <f>IFERROR(VLOOKUP($C83,'参加選手登録表 (メール申込用)'!$B$4:$G$54,5,FALSE),"")</f>
        <v/>
      </c>
      <c r="E83" s="168"/>
      <c r="F83" s="169" t="str">
        <f>IFERROR(VLOOKUP($E83,'参加馬登録表 (メール申込用)'!$B$5:$L$55,2,FALSE),"")</f>
        <v/>
      </c>
      <c r="G83" s="170" t="str">
        <f>IF(C83=0,"",IFERROR(IF('団体情報・合計（メール申込用）'!$C$3="","",'団体情報・合計（メール申込用）'!$C$3),""))</f>
        <v/>
      </c>
      <c r="H83" s="171"/>
      <c r="I83" s="172" t="str">
        <f>IF(H83="OP",IFERROR(VLOOKUP(A83,'基本情報（メール申込用）'!$B$7:$D$46,3,FALSE),""),IFERROR(VLOOKUP(A83,'基本情報（メール申込用）'!$B$7:$D$46,2,FALSE),""))</f>
        <v/>
      </c>
    </row>
    <row r="84" spans="1:9" ht="24" customHeight="1" thickBot="1" x14ac:dyDescent="0.3">
      <c r="A84" s="181" t="str">
        <f>IFERROR(VLOOKUP(B84,'基本情報（メール申込用）'!$A$7:$B$46,2,FALSE),"")</f>
        <v/>
      </c>
      <c r="B84" s="219"/>
      <c r="C84" s="182"/>
      <c r="D84" s="183" t="str">
        <f>IFERROR(VLOOKUP($C84,'参加選手登録表 (メール申込用)'!$B$4:$G$54,5,FALSE),"")</f>
        <v/>
      </c>
      <c r="E84" s="182"/>
      <c r="F84" s="183" t="str">
        <f>IFERROR(VLOOKUP($E84,'参加馬登録表 (メール申込用)'!$B$5:$L$55,2,FALSE),"")</f>
        <v/>
      </c>
      <c r="G84" s="184" t="str">
        <f>IF(C84=0,"",IFERROR(IF('団体情報・合計（メール申込用）'!$C$3="","",'団体情報・合計（メール申込用）'!$C$3),""))</f>
        <v/>
      </c>
      <c r="H84" s="185"/>
      <c r="I84" s="186" t="str">
        <f>IF(H84="OP",IFERROR(VLOOKUP(A84,'基本情報（メール申込用）'!$B$7:$D$46,3,FALSE),""),IFERROR(VLOOKUP(A84,'基本情報（メール申込用）'!$B$7:$D$46,2,FALSE),""))</f>
        <v/>
      </c>
    </row>
    <row r="85" spans="1:9" ht="24" customHeight="1" x14ac:dyDescent="0.25">
      <c r="A85" s="187" t="str">
        <f>IFERROR(VLOOKUP(B85,'基本情報（メール申込用）'!$A$7:$B$46,2,FALSE),"")</f>
        <v/>
      </c>
      <c r="B85" s="220"/>
      <c r="C85" s="114"/>
      <c r="D85" s="188" t="str">
        <f>IFERROR(VLOOKUP($C85,'参加選手登録表 (メール申込用)'!$B$4:$G$54,5,FALSE),"")</f>
        <v/>
      </c>
      <c r="E85" s="114"/>
      <c r="F85" s="188" t="str">
        <f>IFERROR(VLOOKUP($E85,'参加馬登録表 (メール申込用)'!$B$5:$L$55,2,FALSE),"")</f>
        <v/>
      </c>
      <c r="G85" s="189" t="str">
        <f>IF(C85=0,"",IFERROR(IF('団体情報・合計（メール申込用）'!$C$3="","",'団体情報・合計（メール申込用）'!$C$3),""))</f>
        <v/>
      </c>
      <c r="H85" s="115"/>
      <c r="I85" s="190" t="str">
        <f>IF(H85="OP",IFERROR(VLOOKUP(A85,'基本情報（メール申込用）'!$B$7:$D$46,3,FALSE),""),IFERROR(VLOOKUP(A85,'基本情報（メール申込用）'!$B$7:$D$46,2,FALSE),""))</f>
        <v/>
      </c>
    </row>
    <row r="86" spans="1:9" ht="24" customHeight="1" x14ac:dyDescent="0.25">
      <c r="A86" s="167" t="str">
        <f>IFERROR(VLOOKUP(B86,'基本情報（メール申込用）'!$A$7:$B$46,2,FALSE),"")</f>
        <v/>
      </c>
      <c r="B86" s="216"/>
      <c r="C86" s="168"/>
      <c r="D86" s="169" t="str">
        <f>IFERROR(VLOOKUP($C86,'参加選手登録表 (メール申込用)'!$B$4:$G$54,5,FALSE),"")</f>
        <v/>
      </c>
      <c r="E86" s="168"/>
      <c r="F86" s="169" t="str">
        <f>IFERROR(VLOOKUP($E86,'参加馬登録表 (メール申込用)'!$B$5:$L$55,2,FALSE),"")</f>
        <v/>
      </c>
      <c r="G86" s="170" t="str">
        <f>IF(C86=0,"",IFERROR(IF('団体情報・合計（メール申込用）'!$C$3="","",'団体情報・合計（メール申込用）'!$C$3),""))</f>
        <v/>
      </c>
      <c r="H86" s="171"/>
      <c r="I86" s="172" t="str">
        <f>IF(H86="OP",IFERROR(VLOOKUP(A86,'基本情報（メール申込用）'!$B$7:$D$46,3,FALSE),""),IFERROR(VLOOKUP(A86,'基本情報（メール申込用）'!$B$7:$D$46,2,FALSE),""))</f>
        <v/>
      </c>
    </row>
    <row r="87" spans="1:9" ht="24" customHeight="1" x14ac:dyDescent="0.25">
      <c r="A87" s="167" t="str">
        <f>IFERROR(VLOOKUP(B87,'基本情報（メール申込用）'!$A$7:$B$46,2,FALSE),"")</f>
        <v/>
      </c>
      <c r="B87" s="216"/>
      <c r="C87" s="168"/>
      <c r="D87" s="169" t="str">
        <f>IFERROR(VLOOKUP($C87,'参加選手登録表 (メール申込用)'!$B$4:$G$54,5,FALSE),"")</f>
        <v/>
      </c>
      <c r="E87" s="168"/>
      <c r="F87" s="169" t="str">
        <f>IFERROR(VLOOKUP($E87,'参加馬登録表 (メール申込用)'!$B$5:$L$55,2,FALSE),"")</f>
        <v/>
      </c>
      <c r="G87" s="170" t="str">
        <f>IF(C87=0,"",IFERROR(IF('団体情報・合計（メール申込用）'!$C$3="","",'団体情報・合計（メール申込用）'!$C$3),""))</f>
        <v/>
      </c>
      <c r="H87" s="171"/>
      <c r="I87" s="172" t="str">
        <f>IF(H87="OP",IFERROR(VLOOKUP(A87,'基本情報（メール申込用）'!$B$7:$D$46,3,FALSE),""),IFERROR(VLOOKUP(A87,'基本情報（メール申込用）'!$B$7:$D$46,2,FALSE),""))</f>
        <v/>
      </c>
    </row>
    <row r="88" spans="1:9" ht="24" customHeight="1" x14ac:dyDescent="0.25">
      <c r="A88" s="167" t="str">
        <f>IFERROR(VLOOKUP(B88,'基本情報（メール申込用）'!$A$7:$B$46,2,FALSE),"")</f>
        <v/>
      </c>
      <c r="B88" s="216"/>
      <c r="C88" s="168"/>
      <c r="D88" s="169" t="str">
        <f>IFERROR(VLOOKUP($C88,'参加選手登録表 (メール申込用)'!$B$4:$G$54,5,FALSE),"")</f>
        <v/>
      </c>
      <c r="E88" s="168"/>
      <c r="F88" s="169" t="str">
        <f>IFERROR(VLOOKUP($E88,'参加馬登録表 (メール申込用)'!$B$5:$L$55,2,FALSE),"")</f>
        <v/>
      </c>
      <c r="G88" s="170" t="str">
        <f>IF(C88=0,"",IFERROR(IF('団体情報・合計（メール申込用）'!$C$3="","",'団体情報・合計（メール申込用）'!$C$3),""))</f>
        <v/>
      </c>
      <c r="H88" s="171"/>
      <c r="I88" s="172" t="str">
        <f>IF(H88="OP",IFERROR(VLOOKUP(A88,'基本情報（メール申込用）'!$B$7:$D$46,3,FALSE),""),IFERROR(VLOOKUP(A88,'基本情報（メール申込用）'!$B$7:$D$46,2,FALSE),""))</f>
        <v/>
      </c>
    </row>
    <row r="89" spans="1:9" ht="24" customHeight="1" x14ac:dyDescent="0.25">
      <c r="A89" s="167" t="str">
        <f>IFERROR(VLOOKUP(B89,'基本情報（メール申込用）'!$A$7:$B$46,2,FALSE),"")</f>
        <v/>
      </c>
      <c r="B89" s="216"/>
      <c r="C89" s="168"/>
      <c r="D89" s="169" t="str">
        <f>IFERROR(VLOOKUP($C89,'参加選手登録表 (メール申込用)'!$B$4:$G$54,5,FALSE),"")</f>
        <v/>
      </c>
      <c r="E89" s="168"/>
      <c r="F89" s="169" t="str">
        <f>IFERROR(VLOOKUP($E89,'参加馬登録表 (メール申込用)'!$B$5:$L$55,2,FALSE),"")</f>
        <v/>
      </c>
      <c r="G89" s="170" t="str">
        <f>IF(C89=0,"",IFERROR(IF('団体情報・合計（メール申込用）'!$C$3="","",'団体情報・合計（メール申込用）'!$C$3),""))</f>
        <v/>
      </c>
      <c r="H89" s="171"/>
      <c r="I89" s="172" t="str">
        <f>IF(H89="OP",IFERROR(VLOOKUP(A89,'基本情報（メール申込用）'!$B$7:$D$46,3,FALSE),""),IFERROR(VLOOKUP(A89,'基本情報（メール申込用）'!$B$7:$D$46,2,FALSE),""))</f>
        <v/>
      </c>
    </row>
    <row r="90" spans="1:9" ht="24" customHeight="1" x14ac:dyDescent="0.25">
      <c r="A90" s="167" t="str">
        <f>IFERROR(VLOOKUP(B90,'基本情報（メール申込用）'!$A$7:$B$46,2,FALSE),"")</f>
        <v/>
      </c>
      <c r="B90" s="216"/>
      <c r="C90" s="168"/>
      <c r="D90" s="169" t="str">
        <f>IFERROR(VLOOKUP($C90,'参加選手登録表 (メール申込用)'!$B$4:$G$54,5,FALSE),"")</f>
        <v/>
      </c>
      <c r="E90" s="168"/>
      <c r="F90" s="169" t="str">
        <f>IFERROR(VLOOKUP($E90,'参加馬登録表 (メール申込用)'!$B$5:$L$55,2,FALSE),"")</f>
        <v/>
      </c>
      <c r="G90" s="170" t="str">
        <f>IF(C90=0,"",IFERROR(IF('団体情報・合計（メール申込用）'!$C$3="","",'団体情報・合計（メール申込用）'!$C$3),""))</f>
        <v/>
      </c>
      <c r="H90" s="171"/>
      <c r="I90" s="172" t="str">
        <f>IF(H90="OP",IFERROR(VLOOKUP(A90,'基本情報（メール申込用）'!$B$7:$D$46,3,FALSE),""),IFERROR(VLOOKUP(A90,'基本情報（メール申込用）'!$B$7:$D$46,2,FALSE),""))</f>
        <v/>
      </c>
    </row>
    <row r="91" spans="1:9" ht="24" customHeight="1" x14ac:dyDescent="0.25">
      <c r="A91" s="167" t="str">
        <f>IFERROR(VLOOKUP(B91,'基本情報（メール申込用）'!$A$7:$B$46,2,FALSE),"")</f>
        <v/>
      </c>
      <c r="B91" s="216"/>
      <c r="C91" s="168"/>
      <c r="D91" s="169" t="str">
        <f>IFERROR(VLOOKUP($C91,'参加選手登録表 (メール申込用)'!$B$4:$G$54,5,FALSE),"")</f>
        <v/>
      </c>
      <c r="E91" s="168"/>
      <c r="F91" s="169" t="str">
        <f>IFERROR(VLOOKUP($E91,'参加馬登録表 (メール申込用)'!$B$5:$L$55,2,FALSE),"")</f>
        <v/>
      </c>
      <c r="G91" s="170" t="str">
        <f>IF(C91=0,"",IFERROR(IF('団体情報・合計（メール申込用）'!$C$3="","",'団体情報・合計（メール申込用）'!$C$3),""))</f>
        <v/>
      </c>
      <c r="H91" s="171"/>
      <c r="I91" s="172" t="str">
        <f>IF(H91="OP",IFERROR(VLOOKUP(A91,'基本情報（メール申込用）'!$B$7:$D$46,3,FALSE),""),IFERROR(VLOOKUP(A91,'基本情報（メール申込用）'!$B$7:$D$46,2,FALSE),""))</f>
        <v/>
      </c>
    </row>
    <row r="92" spans="1:9" ht="24" customHeight="1" x14ac:dyDescent="0.25">
      <c r="A92" s="167" t="str">
        <f>IFERROR(VLOOKUP(B92,'基本情報（メール申込用）'!$A$7:$B$46,2,FALSE),"")</f>
        <v/>
      </c>
      <c r="B92" s="216"/>
      <c r="C92" s="168"/>
      <c r="D92" s="169" t="str">
        <f>IFERROR(VLOOKUP($C92,'参加選手登録表 (メール申込用)'!$B$4:$G$54,5,FALSE),"")</f>
        <v/>
      </c>
      <c r="E92" s="168"/>
      <c r="F92" s="169" t="str">
        <f>IFERROR(VLOOKUP($E92,'参加馬登録表 (メール申込用)'!$B$5:$L$55,2,FALSE),"")</f>
        <v/>
      </c>
      <c r="G92" s="170" t="str">
        <f>IF(C92=0,"",IFERROR(IF('団体情報・合計（メール申込用）'!$C$3="","",'団体情報・合計（メール申込用）'!$C$3),""))</f>
        <v/>
      </c>
      <c r="H92" s="171"/>
      <c r="I92" s="172" t="str">
        <f>IF(H92="OP",IFERROR(VLOOKUP(A92,'基本情報（メール申込用）'!$B$7:$D$46,3,FALSE),""),IFERROR(VLOOKUP(A92,'基本情報（メール申込用）'!$B$7:$D$46,2,FALSE),""))</f>
        <v/>
      </c>
    </row>
    <row r="93" spans="1:9" ht="24" customHeight="1" x14ac:dyDescent="0.25">
      <c r="A93" s="167" t="str">
        <f>IFERROR(VLOOKUP(B93,'基本情報（メール申込用）'!$A$7:$B$46,2,FALSE),"")</f>
        <v/>
      </c>
      <c r="B93" s="216"/>
      <c r="C93" s="168"/>
      <c r="D93" s="169" t="str">
        <f>IFERROR(VLOOKUP($C93,'参加選手登録表 (メール申込用)'!$B$4:$G$54,5,FALSE),"")</f>
        <v/>
      </c>
      <c r="E93" s="168"/>
      <c r="F93" s="169" t="str">
        <f>IFERROR(VLOOKUP($E93,'参加馬登録表 (メール申込用)'!$B$5:$L$55,2,FALSE),"")</f>
        <v/>
      </c>
      <c r="G93" s="170" t="str">
        <f>IF(C93=0,"",IFERROR(IF('団体情報・合計（メール申込用）'!$C$3="","",'団体情報・合計（メール申込用）'!$C$3),""))</f>
        <v/>
      </c>
      <c r="H93" s="171"/>
      <c r="I93" s="172" t="str">
        <f>IF(H93="OP",IFERROR(VLOOKUP(A93,'基本情報（メール申込用）'!$B$7:$D$46,3,FALSE),""),IFERROR(VLOOKUP(A93,'基本情報（メール申込用）'!$B$7:$D$46,2,FALSE),""))</f>
        <v/>
      </c>
    </row>
    <row r="94" spans="1:9" ht="24" customHeight="1" thickBot="1" x14ac:dyDescent="0.3">
      <c r="A94" s="173" t="str">
        <f>IFERROR(VLOOKUP(B94,'基本情報（メール申込用）'!$A$7:$B$46,2,FALSE),"")</f>
        <v/>
      </c>
      <c r="B94" s="217"/>
      <c r="C94" s="117"/>
      <c r="D94" s="174" t="str">
        <f>IFERROR(VLOOKUP($C94,'参加選手登録表 (メール申込用)'!$B$4:$G$54,5,FALSE),"")</f>
        <v/>
      </c>
      <c r="E94" s="117"/>
      <c r="F94" s="174" t="str">
        <f>IFERROR(VLOOKUP($E94,'参加馬登録表 (メール申込用)'!$B$5:$L$55,2,FALSE),"")</f>
        <v/>
      </c>
      <c r="G94" s="175" t="str">
        <f>IF(C94=0,"",IFERROR(IF('団体情報・合計（メール申込用）'!$C$3="","",'団体情報・合計（メール申込用）'!$C$3),""))</f>
        <v/>
      </c>
      <c r="H94" s="118"/>
      <c r="I94" s="176" t="str">
        <f>IF(H94="OP",IFERROR(VLOOKUP(A94,'基本情報（メール申込用）'!$B$7:$D$46,3,FALSE),""),IFERROR(VLOOKUP(A94,'基本情報（メール申込用）'!$B$7:$D$46,2,FALSE),""))</f>
        <v/>
      </c>
    </row>
    <row r="95" spans="1:9" ht="24" customHeight="1" x14ac:dyDescent="0.25">
      <c r="A95" s="177" t="str">
        <f>IFERROR(VLOOKUP(B95,'基本情報（メール申込用）'!$A$7:$B$46,2,FALSE),"")</f>
        <v/>
      </c>
      <c r="B95" s="218"/>
      <c r="C95" s="93"/>
      <c r="D95" s="178" t="str">
        <f>IFERROR(VLOOKUP($C95,'参加選手登録表 (メール申込用)'!$B$4:$G$54,5,FALSE),"")</f>
        <v/>
      </c>
      <c r="E95" s="93"/>
      <c r="F95" s="178" t="str">
        <f>IFERROR(VLOOKUP($E95,'参加馬登録表 (メール申込用)'!$B$5:$L$55,2,FALSE),"")</f>
        <v/>
      </c>
      <c r="G95" s="179" t="str">
        <f>IF(C95=0,"",IFERROR(IF('団体情報・合計（メール申込用）'!$C$3="","",'団体情報・合計（メール申込用）'!$C$3),""))</f>
        <v/>
      </c>
      <c r="H95" s="94"/>
      <c r="I95" s="180" t="str">
        <f>IF(H95="OP",IFERROR(VLOOKUP(A95,'基本情報（メール申込用）'!$B$7:$D$46,3,FALSE),""),IFERROR(VLOOKUP(A95,'基本情報（メール申込用）'!$B$7:$D$46,2,FALSE),""))</f>
        <v/>
      </c>
    </row>
    <row r="96" spans="1:9" ht="24" customHeight="1" x14ac:dyDescent="0.25">
      <c r="A96" s="167" t="str">
        <f>IFERROR(VLOOKUP(B96,'基本情報（メール申込用）'!$A$7:$B$46,2,FALSE),"")</f>
        <v/>
      </c>
      <c r="B96" s="216"/>
      <c r="C96" s="168"/>
      <c r="D96" s="169" t="str">
        <f>IFERROR(VLOOKUP($C96,'参加選手登録表 (メール申込用)'!$B$4:$G$54,5,FALSE),"")</f>
        <v/>
      </c>
      <c r="E96" s="168"/>
      <c r="F96" s="169" t="str">
        <f>IFERROR(VLOOKUP($E96,'参加馬登録表 (メール申込用)'!$B$5:$L$55,2,FALSE),"")</f>
        <v/>
      </c>
      <c r="G96" s="170" t="str">
        <f>IF(C96=0,"",IFERROR(IF('団体情報・合計（メール申込用）'!$C$3="","",'団体情報・合計（メール申込用）'!$C$3),""))</f>
        <v/>
      </c>
      <c r="H96" s="171"/>
      <c r="I96" s="172" t="str">
        <f>IF(H96="OP",IFERROR(VLOOKUP(A96,'基本情報（メール申込用）'!$B$7:$D$46,3,FALSE),""),IFERROR(VLOOKUP(A96,'基本情報（メール申込用）'!$B$7:$D$46,2,FALSE),""))</f>
        <v/>
      </c>
    </row>
    <row r="97" spans="1:9" ht="24" customHeight="1" x14ac:dyDescent="0.25">
      <c r="A97" s="167" t="str">
        <f>IFERROR(VLOOKUP(B97,'基本情報（メール申込用）'!$A$7:$B$46,2,FALSE),"")</f>
        <v/>
      </c>
      <c r="B97" s="216"/>
      <c r="C97" s="168"/>
      <c r="D97" s="169" t="str">
        <f>IFERROR(VLOOKUP($C97,'参加選手登録表 (メール申込用)'!$B$4:$G$54,5,FALSE),"")</f>
        <v/>
      </c>
      <c r="E97" s="168"/>
      <c r="F97" s="169" t="str">
        <f>IFERROR(VLOOKUP($E97,'参加馬登録表 (メール申込用)'!$B$5:$L$55,2,FALSE),"")</f>
        <v/>
      </c>
      <c r="G97" s="170" t="str">
        <f>IF(C97=0,"",IFERROR(IF('団体情報・合計（メール申込用）'!$C$3="","",'団体情報・合計（メール申込用）'!$C$3),""))</f>
        <v/>
      </c>
      <c r="H97" s="171"/>
      <c r="I97" s="172" t="str">
        <f>IF(H97="OP",IFERROR(VLOOKUP(A97,'基本情報（メール申込用）'!$B$7:$D$46,3,FALSE),""),IFERROR(VLOOKUP(A97,'基本情報（メール申込用）'!$B$7:$D$46,2,FALSE),""))</f>
        <v/>
      </c>
    </row>
    <row r="98" spans="1:9" ht="24" customHeight="1" x14ac:dyDescent="0.25">
      <c r="A98" s="167" t="str">
        <f>IFERROR(VLOOKUP(B98,'基本情報（メール申込用）'!$A$7:$B$46,2,FALSE),"")</f>
        <v/>
      </c>
      <c r="B98" s="216"/>
      <c r="C98" s="168"/>
      <c r="D98" s="169" t="str">
        <f>IFERROR(VLOOKUP($C98,'参加選手登録表 (メール申込用)'!$B$4:$G$54,5,FALSE),"")</f>
        <v/>
      </c>
      <c r="E98" s="168"/>
      <c r="F98" s="169" t="str">
        <f>IFERROR(VLOOKUP($E98,'参加馬登録表 (メール申込用)'!$B$5:$L$55,2,FALSE),"")</f>
        <v/>
      </c>
      <c r="G98" s="170" t="str">
        <f>IF(C98=0,"",IFERROR(IF('団体情報・合計（メール申込用）'!$C$3="","",'団体情報・合計（メール申込用）'!$C$3),""))</f>
        <v/>
      </c>
      <c r="H98" s="171"/>
      <c r="I98" s="172" t="str">
        <f>IF(H98="OP",IFERROR(VLOOKUP(A98,'基本情報（メール申込用）'!$B$7:$D$46,3,FALSE),""),IFERROR(VLOOKUP(A98,'基本情報（メール申込用）'!$B$7:$D$46,2,FALSE),""))</f>
        <v/>
      </c>
    </row>
    <row r="99" spans="1:9" ht="24" customHeight="1" x14ac:dyDescent="0.25">
      <c r="A99" s="167" t="str">
        <f>IFERROR(VLOOKUP(B99,'基本情報（メール申込用）'!$A$7:$B$46,2,FALSE),"")</f>
        <v/>
      </c>
      <c r="B99" s="216"/>
      <c r="C99" s="168"/>
      <c r="D99" s="169" t="str">
        <f>IFERROR(VLOOKUP($C99,'参加選手登録表 (メール申込用)'!$B$4:$G$54,5,FALSE),"")</f>
        <v/>
      </c>
      <c r="E99" s="168"/>
      <c r="F99" s="169" t="str">
        <f>IFERROR(VLOOKUP($E99,'参加馬登録表 (メール申込用)'!$B$5:$L$55,2,FALSE),"")</f>
        <v/>
      </c>
      <c r="G99" s="170" t="str">
        <f>IF(C99=0,"",IFERROR(IF('団体情報・合計（メール申込用）'!$C$3="","",'団体情報・合計（メール申込用）'!$C$3),""))</f>
        <v/>
      </c>
      <c r="H99" s="171"/>
      <c r="I99" s="172" t="str">
        <f>IF(H99="OP",IFERROR(VLOOKUP(A99,'基本情報（メール申込用）'!$B$7:$D$46,3,FALSE),""),IFERROR(VLOOKUP(A99,'基本情報（メール申込用）'!$B$7:$D$46,2,FALSE),""))</f>
        <v/>
      </c>
    </row>
    <row r="100" spans="1:9" ht="24" customHeight="1" x14ac:dyDescent="0.25">
      <c r="A100" s="167" t="str">
        <f>IFERROR(VLOOKUP(B100,'基本情報（メール申込用）'!$A$7:$B$46,2,FALSE),"")</f>
        <v/>
      </c>
      <c r="B100" s="216"/>
      <c r="C100" s="168"/>
      <c r="D100" s="169" t="str">
        <f>IFERROR(VLOOKUP($C100,'参加選手登録表 (メール申込用)'!$B$4:$G$54,5,FALSE),"")</f>
        <v/>
      </c>
      <c r="E100" s="168"/>
      <c r="F100" s="169" t="str">
        <f>IFERROR(VLOOKUP($E100,'参加馬登録表 (メール申込用)'!$B$5:$L$55,2,FALSE),"")</f>
        <v/>
      </c>
      <c r="G100" s="170" t="str">
        <f>IF(C100=0,"",IFERROR(IF('団体情報・合計（メール申込用）'!$C$3="","",'団体情報・合計（メール申込用）'!$C$3),""))</f>
        <v/>
      </c>
      <c r="H100" s="171"/>
      <c r="I100" s="172" t="str">
        <f>IF(H100="OP",IFERROR(VLOOKUP(A100,'基本情報（メール申込用）'!$B$7:$D$46,3,FALSE),""),IFERROR(VLOOKUP(A100,'基本情報（メール申込用）'!$B$7:$D$46,2,FALSE),""))</f>
        <v/>
      </c>
    </row>
    <row r="101" spans="1:9" ht="24" customHeight="1" x14ac:dyDescent="0.25">
      <c r="A101" s="167" t="str">
        <f>IFERROR(VLOOKUP(B101,'基本情報（メール申込用）'!$A$7:$B$46,2,FALSE),"")</f>
        <v/>
      </c>
      <c r="B101" s="216"/>
      <c r="C101" s="168"/>
      <c r="D101" s="169" t="str">
        <f>IFERROR(VLOOKUP($C101,'参加選手登録表 (メール申込用)'!$B$4:$G$54,5,FALSE),"")</f>
        <v/>
      </c>
      <c r="E101" s="168"/>
      <c r="F101" s="169" t="str">
        <f>IFERROR(VLOOKUP($E101,'参加馬登録表 (メール申込用)'!$B$5:$L$55,2,FALSE),"")</f>
        <v/>
      </c>
      <c r="G101" s="170" t="str">
        <f>IF(C101=0,"",IFERROR(IF('団体情報・合計（メール申込用）'!$C$3="","",'団体情報・合計（メール申込用）'!$C$3),""))</f>
        <v/>
      </c>
      <c r="H101" s="171"/>
      <c r="I101" s="172" t="str">
        <f>IF(H101="OP",IFERROR(VLOOKUP(A101,'基本情報（メール申込用）'!$B$7:$D$46,3,FALSE),""),IFERROR(VLOOKUP(A101,'基本情報（メール申込用）'!$B$7:$D$46,2,FALSE),""))</f>
        <v/>
      </c>
    </row>
    <row r="102" spans="1:9" ht="24" customHeight="1" x14ac:dyDescent="0.25">
      <c r="A102" s="167" t="str">
        <f>IFERROR(VLOOKUP(B102,'基本情報（メール申込用）'!$A$7:$B$46,2,FALSE),"")</f>
        <v/>
      </c>
      <c r="B102" s="216"/>
      <c r="C102" s="168"/>
      <c r="D102" s="169" t="str">
        <f>IFERROR(VLOOKUP($C102,'参加選手登録表 (メール申込用)'!$B$4:$G$54,5,FALSE),"")</f>
        <v/>
      </c>
      <c r="E102" s="168"/>
      <c r="F102" s="169" t="str">
        <f>IFERROR(VLOOKUP($E102,'参加馬登録表 (メール申込用)'!$B$5:$L$55,2,FALSE),"")</f>
        <v/>
      </c>
      <c r="G102" s="170" t="str">
        <f>IF(C102=0,"",IFERROR(IF('団体情報・合計（メール申込用）'!$C$3="","",'団体情報・合計（メール申込用）'!$C$3),""))</f>
        <v/>
      </c>
      <c r="H102" s="171"/>
      <c r="I102" s="172" t="str">
        <f>IF(H102="OP",IFERROR(VLOOKUP(A102,'基本情報（メール申込用）'!$B$7:$D$46,3,FALSE),""),IFERROR(VLOOKUP(A102,'基本情報（メール申込用）'!$B$7:$D$46,2,FALSE),""))</f>
        <v/>
      </c>
    </row>
    <row r="103" spans="1:9" ht="24" customHeight="1" x14ac:dyDescent="0.25">
      <c r="A103" s="167" t="str">
        <f>IFERROR(VLOOKUP(B103,'基本情報（メール申込用）'!$A$7:$B$46,2,FALSE),"")</f>
        <v/>
      </c>
      <c r="B103" s="216"/>
      <c r="C103" s="168"/>
      <c r="D103" s="169" t="str">
        <f>IFERROR(VLOOKUP($C103,'参加選手登録表 (メール申込用)'!$B$4:$G$54,5,FALSE),"")</f>
        <v/>
      </c>
      <c r="E103" s="168"/>
      <c r="F103" s="169" t="str">
        <f>IFERROR(VLOOKUP($E103,'参加馬登録表 (メール申込用)'!$B$5:$L$55,2,FALSE),"")</f>
        <v/>
      </c>
      <c r="G103" s="170" t="str">
        <f>IF(C103=0,"",IFERROR(IF('団体情報・合計（メール申込用）'!$C$3="","",'団体情報・合計（メール申込用）'!$C$3),""))</f>
        <v/>
      </c>
      <c r="H103" s="171"/>
      <c r="I103" s="172" t="str">
        <f>IF(H103="OP",IFERROR(VLOOKUP(A103,'基本情報（メール申込用）'!$B$7:$D$46,3,FALSE),""),IFERROR(VLOOKUP(A103,'基本情報（メール申込用）'!$B$7:$D$46,2,FALSE),""))</f>
        <v/>
      </c>
    </row>
    <row r="104" spans="1:9" ht="24" customHeight="1" thickBot="1" x14ac:dyDescent="0.3">
      <c r="A104" s="181" t="str">
        <f>IFERROR(VLOOKUP(B104,'基本情報（メール申込用）'!$A$7:$B$46,2,FALSE),"")</f>
        <v/>
      </c>
      <c r="B104" s="219"/>
      <c r="C104" s="182"/>
      <c r="D104" s="183" t="str">
        <f>IFERROR(VLOOKUP($C104,'参加選手登録表 (メール申込用)'!$B$4:$G$54,5,FALSE),"")</f>
        <v/>
      </c>
      <c r="E104" s="182"/>
      <c r="F104" s="183" t="str">
        <f>IFERROR(VLOOKUP($E104,'参加馬登録表 (メール申込用)'!$B$5:$L$55,2,FALSE),"")</f>
        <v/>
      </c>
      <c r="G104" s="184" t="str">
        <f>IF(C104=0,"",IFERROR(IF('団体情報・合計（メール申込用）'!$C$3="","",'団体情報・合計（メール申込用）'!$C$3),""))</f>
        <v/>
      </c>
      <c r="H104" s="185"/>
      <c r="I104" s="186" t="str">
        <f>IF(H104="OP",IFERROR(VLOOKUP(A104,'基本情報（メール申込用）'!$B$7:$D$46,3,FALSE),""),IFERROR(VLOOKUP(A104,'基本情報（メール申込用）'!$B$7:$D$46,2,FALSE),""))</f>
        <v/>
      </c>
    </row>
    <row r="105" spans="1:9" ht="24" customHeight="1" x14ac:dyDescent="0.25">
      <c r="A105" s="187" t="str">
        <f>IFERROR(VLOOKUP(B105,'基本情報（メール申込用）'!$A$7:$B$46,2,FALSE),"")</f>
        <v/>
      </c>
      <c r="B105" s="220"/>
      <c r="C105" s="114"/>
      <c r="D105" s="188" t="str">
        <f>IFERROR(VLOOKUP($C105,'参加選手登録表 (メール申込用)'!$B$4:$G$54,5,FALSE),"")</f>
        <v/>
      </c>
      <c r="E105" s="114"/>
      <c r="F105" s="188" t="str">
        <f>IFERROR(VLOOKUP($E105,'参加馬登録表 (メール申込用)'!$B$5:$L$55,2,FALSE),"")</f>
        <v/>
      </c>
      <c r="G105" s="189" t="str">
        <f>IF(C105=0,"",IFERROR(IF('団体情報・合計（メール申込用）'!$C$3="","",'団体情報・合計（メール申込用）'!$C$3),""))</f>
        <v/>
      </c>
      <c r="H105" s="115"/>
      <c r="I105" s="190" t="str">
        <f>IF(H105="OP",IFERROR(VLOOKUP(A105,'基本情報（メール申込用）'!$B$7:$D$46,3,FALSE),""),IFERROR(VLOOKUP(A105,'基本情報（メール申込用）'!$B$7:$D$46,2,FALSE),""))</f>
        <v/>
      </c>
    </row>
    <row r="106" spans="1:9" ht="24" customHeight="1" x14ac:dyDescent="0.25">
      <c r="A106" s="167" t="str">
        <f>IFERROR(VLOOKUP(B106,'基本情報（メール申込用）'!$A$7:$B$46,2,FALSE),"")</f>
        <v/>
      </c>
      <c r="B106" s="216"/>
      <c r="C106" s="168"/>
      <c r="D106" s="169" t="str">
        <f>IFERROR(VLOOKUP($C106,'参加選手登録表 (メール申込用)'!$B$4:$G$54,5,FALSE),"")</f>
        <v/>
      </c>
      <c r="E106" s="168"/>
      <c r="F106" s="169" t="str">
        <f>IFERROR(VLOOKUP($E106,'参加馬登録表 (メール申込用)'!$B$5:$L$55,2,FALSE),"")</f>
        <v/>
      </c>
      <c r="G106" s="170" t="str">
        <f>IF(C106=0,"",IFERROR(IF('団体情報・合計（メール申込用）'!$C$3="","",'団体情報・合計（メール申込用）'!$C$3),""))</f>
        <v/>
      </c>
      <c r="H106" s="171"/>
      <c r="I106" s="172" t="str">
        <f>IF(H106="OP",IFERROR(VLOOKUP(A106,'基本情報（メール申込用）'!$B$7:$D$46,3,FALSE),""),IFERROR(VLOOKUP(A106,'基本情報（メール申込用）'!$B$7:$D$46,2,FALSE),""))</f>
        <v/>
      </c>
    </row>
    <row r="107" spans="1:9" ht="24" customHeight="1" x14ac:dyDescent="0.25">
      <c r="A107" s="167" t="str">
        <f>IFERROR(VLOOKUP(B107,'基本情報（メール申込用）'!$A$7:$B$46,2,FALSE),"")</f>
        <v/>
      </c>
      <c r="B107" s="216"/>
      <c r="C107" s="168"/>
      <c r="D107" s="169" t="str">
        <f>IFERROR(VLOOKUP($C107,'参加選手登録表 (メール申込用)'!$B$4:$G$54,5,FALSE),"")</f>
        <v/>
      </c>
      <c r="E107" s="168"/>
      <c r="F107" s="169" t="str">
        <f>IFERROR(VLOOKUP($E107,'参加馬登録表 (メール申込用)'!$B$5:$L$55,2,FALSE),"")</f>
        <v/>
      </c>
      <c r="G107" s="170" t="str">
        <f>IF(C107=0,"",IFERROR(IF('団体情報・合計（メール申込用）'!$C$3="","",'団体情報・合計（メール申込用）'!$C$3),""))</f>
        <v/>
      </c>
      <c r="H107" s="171"/>
      <c r="I107" s="172" t="str">
        <f>IF(H107="OP",IFERROR(VLOOKUP(A107,'基本情報（メール申込用）'!$B$7:$D$46,3,FALSE),""),IFERROR(VLOOKUP(A107,'基本情報（メール申込用）'!$B$7:$D$46,2,FALSE),""))</f>
        <v/>
      </c>
    </row>
    <row r="108" spans="1:9" ht="24" customHeight="1" x14ac:dyDescent="0.25">
      <c r="A108" s="167" t="str">
        <f>IFERROR(VLOOKUP(B108,'基本情報（メール申込用）'!$A$7:$B$46,2,FALSE),"")</f>
        <v/>
      </c>
      <c r="B108" s="216"/>
      <c r="C108" s="168"/>
      <c r="D108" s="169" t="str">
        <f>IFERROR(VLOOKUP($C108,'参加選手登録表 (メール申込用)'!$B$4:$G$54,5,FALSE),"")</f>
        <v/>
      </c>
      <c r="E108" s="168"/>
      <c r="F108" s="169" t="str">
        <f>IFERROR(VLOOKUP($E108,'参加馬登録表 (メール申込用)'!$B$5:$L$55,2,FALSE),"")</f>
        <v/>
      </c>
      <c r="G108" s="170" t="str">
        <f>IF(C108=0,"",IFERROR(IF('団体情報・合計（メール申込用）'!$C$3="","",'団体情報・合計（メール申込用）'!$C$3),""))</f>
        <v/>
      </c>
      <c r="H108" s="171"/>
      <c r="I108" s="172" t="str">
        <f>IF(H108="OP",IFERROR(VLOOKUP(A108,'基本情報（メール申込用）'!$B$7:$D$46,3,FALSE),""),IFERROR(VLOOKUP(A108,'基本情報（メール申込用）'!$B$7:$D$46,2,FALSE),""))</f>
        <v/>
      </c>
    </row>
    <row r="109" spans="1:9" ht="24" customHeight="1" x14ac:dyDescent="0.25">
      <c r="A109" s="167" t="str">
        <f>IFERROR(VLOOKUP(B109,'基本情報（メール申込用）'!$A$7:$B$46,2,FALSE),"")</f>
        <v/>
      </c>
      <c r="B109" s="216"/>
      <c r="C109" s="168"/>
      <c r="D109" s="169" t="str">
        <f>IFERROR(VLOOKUP($C109,'参加選手登録表 (メール申込用)'!$B$4:$G$54,5,FALSE),"")</f>
        <v/>
      </c>
      <c r="E109" s="168"/>
      <c r="F109" s="169" t="str">
        <f>IFERROR(VLOOKUP($E109,'参加馬登録表 (メール申込用)'!$B$5:$L$55,2,FALSE),"")</f>
        <v/>
      </c>
      <c r="G109" s="170" t="str">
        <f>IF(C109=0,"",IFERROR(IF('団体情報・合計（メール申込用）'!$C$3="","",'団体情報・合計（メール申込用）'!$C$3),""))</f>
        <v/>
      </c>
      <c r="H109" s="171"/>
      <c r="I109" s="172" t="str">
        <f>IF(H109="OP",IFERROR(VLOOKUP(A109,'基本情報（メール申込用）'!$B$7:$D$46,3,FALSE),""),IFERROR(VLOOKUP(A109,'基本情報（メール申込用）'!$B$7:$D$46,2,FALSE),""))</f>
        <v/>
      </c>
    </row>
    <row r="110" spans="1:9" ht="24" customHeight="1" x14ac:dyDescent="0.25">
      <c r="A110" s="167" t="str">
        <f>IFERROR(VLOOKUP(B110,'基本情報（メール申込用）'!$A$7:$B$46,2,FALSE),"")</f>
        <v/>
      </c>
      <c r="B110" s="216"/>
      <c r="C110" s="168"/>
      <c r="D110" s="169" t="str">
        <f>IFERROR(VLOOKUP($C110,'参加選手登録表 (メール申込用)'!$B$4:$G$54,5,FALSE),"")</f>
        <v/>
      </c>
      <c r="E110" s="168"/>
      <c r="F110" s="169" t="str">
        <f>IFERROR(VLOOKUP($E110,'参加馬登録表 (メール申込用)'!$B$5:$L$55,2,FALSE),"")</f>
        <v/>
      </c>
      <c r="G110" s="170" t="str">
        <f>IF(C110=0,"",IFERROR(IF('団体情報・合計（メール申込用）'!$C$3="","",'団体情報・合計（メール申込用）'!$C$3),""))</f>
        <v/>
      </c>
      <c r="H110" s="171"/>
      <c r="I110" s="172" t="str">
        <f>IF(H110="OP",IFERROR(VLOOKUP(A110,'基本情報（メール申込用）'!$B$7:$D$46,3,FALSE),""),IFERROR(VLOOKUP(A110,'基本情報（メール申込用）'!$B$7:$D$46,2,FALSE),""))</f>
        <v/>
      </c>
    </row>
    <row r="111" spans="1:9" ht="24" customHeight="1" x14ac:dyDescent="0.25">
      <c r="A111" s="167" t="str">
        <f>IFERROR(VLOOKUP(B111,'基本情報（メール申込用）'!$A$7:$B$46,2,FALSE),"")</f>
        <v/>
      </c>
      <c r="B111" s="216"/>
      <c r="C111" s="168"/>
      <c r="D111" s="169" t="str">
        <f>IFERROR(VLOOKUP($C111,'参加選手登録表 (メール申込用)'!$B$4:$G$54,5,FALSE),"")</f>
        <v/>
      </c>
      <c r="E111" s="168"/>
      <c r="F111" s="169" t="str">
        <f>IFERROR(VLOOKUP($E111,'参加馬登録表 (メール申込用)'!$B$5:$L$55,2,FALSE),"")</f>
        <v/>
      </c>
      <c r="G111" s="170" t="str">
        <f>IF(C111=0,"",IFERROR(IF('団体情報・合計（メール申込用）'!$C$3="","",'団体情報・合計（メール申込用）'!$C$3),""))</f>
        <v/>
      </c>
      <c r="H111" s="171"/>
      <c r="I111" s="172" t="str">
        <f>IF(H111="OP",IFERROR(VLOOKUP(A111,'基本情報（メール申込用）'!$B$7:$D$46,3,FALSE),""),IFERROR(VLOOKUP(A111,'基本情報（メール申込用）'!$B$7:$D$46,2,FALSE),""))</f>
        <v/>
      </c>
    </row>
    <row r="112" spans="1:9" ht="24" customHeight="1" x14ac:dyDescent="0.25">
      <c r="A112" s="167" t="str">
        <f>IFERROR(VLOOKUP(B112,'基本情報（メール申込用）'!$A$7:$B$46,2,FALSE),"")</f>
        <v/>
      </c>
      <c r="B112" s="216"/>
      <c r="C112" s="168"/>
      <c r="D112" s="169" t="str">
        <f>IFERROR(VLOOKUP($C112,'参加選手登録表 (メール申込用)'!$B$4:$G$54,5,FALSE),"")</f>
        <v/>
      </c>
      <c r="E112" s="168"/>
      <c r="F112" s="169" t="str">
        <f>IFERROR(VLOOKUP($E112,'参加馬登録表 (メール申込用)'!$B$5:$L$55,2,FALSE),"")</f>
        <v/>
      </c>
      <c r="G112" s="170" t="str">
        <f>IF(C112=0,"",IFERROR(IF('団体情報・合計（メール申込用）'!$C$3="","",'団体情報・合計（メール申込用）'!$C$3),""))</f>
        <v/>
      </c>
      <c r="H112" s="171"/>
      <c r="I112" s="172" t="str">
        <f>IF(H112="OP",IFERROR(VLOOKUP(A112,'基本情報（メール申込用）'!$B$7:$D$46,3,FALSE),""),IFERROR(VLOOKUP(A112,'基本情報（メール申込用）'!$B$7:$D$46,2,FALSE),""))</f>
        <v/>
      </c>
    </row>
    <row r="113" spans="1:9" ht="24" customHeight="1" x14ac:dyDescent="0.25">
      <c r="A113" s="167" t="str">
        <f>IFERROR(VLOOKUP(B113,'基本情報（メール申込用）'!$A$7:$B$46,2,FALSE),"")</f>
        <v/>
      </c>
      <c r="B113" s="216"/>
      <c r="C113" s="168"/>
      <c r="D113" s="169" t="str">
        <f>IFERROR(VLOOKUP($C113,'参加選手登録表 (メール申込用)'!$B$4:$G$54,5,FALSE),"")</f>
        <v/>
      </c>
      <c r="E113" s="168"/>
      <c r="F113" s="169" t="str">
        <f>IFERROR(VLOOKUP($E113,'参加馬登録表 (メール申込用)'!$B$5:$L$55,2,FALSE),"")</f>
        <v/>
      </c>
      <c r="G113" s="170" t="str">
        <f>IF(C113=0,"",IFERROR(IF('団体情報・合計（メール申込用）'!$C$3="","",'団体情報・合計（メール申込用）'!$C$3),""))</f>
        <v/>
      </c>
      <c r="H113" s="171"/>
      <c r="I113" s="172" t="str">
        <f>IF(H113="OP",IFERROR(VLOOKUP(A113,'基本情報（メール申込用）'!$B$7:$D$46,3,FALSE),""),IFERROR(VLOOKUP(A113,'基本情報（メール申込用）'!$B$7:$D$46,2,FALSE),""))</f>
        <v/>
      </c>
    </row>
    <row r="114" spans="1:9" ht="24" customHeight="1" thickBot="1" x14ac:dyDescent="0.3">
      <c r="A114" s="173" t="str">
        <f>IFERROR(VLOOKUP(B114,'基本情報（メール申込用）'!$A$7:$B$46,2,FALSE),"")</f>
        <v/>
      </c>
      <c r="B114" s="217"/>
      <c r="C114" s="117"/>
      <c r="D114" s="174" t="str">
        <f>IFERROR(VLOOKUP($C114,'参加選手登録表 (メール申込用)'!$B$4:$G$54,5,FALSE),"")</f>
        <v/>
      </c>
      <c r="E114" s="117"/>
      <c r="F114" s="174" t="str">
        <f>IFERROR(VLOOKUP($E114,'参加馬登録表 (メール申込用)'!$B$5:$L$55,2,FALSE),"")</f>
        <v/>
      </c>
      <c r="G114" s="175" t="str">
        <f>IF(C114=0,"",IFERROR(IF('団体情報・合計（メール申込用）'!$C$3="","",'団体情報・合計（メール申込用）'!$C$3),""))</f>
        <v/>
      </c>
      <c r="H114" s="118"/>
      <c r="I114" s="176" t="str">
        <f>IF(H114="OP",IFERROR(VLOOKUP(A114,'基本情報（メール申込用）'!$B$7:$D$46,3,FALSE),""),IFERROR(VLOOKUP(A114,'基本情報（メール申込用）'!$B$7:$D$46,2,FALSE),""))</f>
        <v/>
      </c>
    </row>
    <row r="115" spans="1:9" ht="24" customHeight="1" x14ac:dyDescent="0.25">
      <c r="A115" s="177" t="str">
        <f>IFERROR(VLOOKUP(B115,'基本情報（メール申込用）'!$A$7:$B$46,2,FALSE),"")</f>
        <v/>
      </c>
      <c r="B115" s="218"/>
      <c r="C115" s="93"/>
      <c r="D115" s="178" t="str">
        <f>IFERROR(VLOOKUP($C115,'参加選手登録表 (メール申込用)'!$B$4:$G$54,5,FALSE),"")</f>
        <v/>
      </c>
      <c r="E115" s="93"/>
      <c r="F115" s="178" t="str">
        <f>IFERROR(VLOOKUP($E115,'参加馬登録表 (メール申込用)'!$B$5:$L$55,2,FALSE),"")</f>
        <v/>
      </c>
      <c r="G115" s="179" t="str">
        <f>IF(C115=0,"",IFERROR(IF('団体情報・合計（メール申込用）'!$C$3="","",'団体情報・合計（メール申込用）'!$C$3),""))</f>
        <v/>
      </c>
      <c r="H115" s="94"/>
      <c r="I115" s="180" t="str">
        <f>IF(H115="OP",IFERROR(VLOOKUP(A115,'基本情報（メール申込用）'!$B$7:$D$46,3,FALSE),""),IFERROR(VLOOKUP(A115,'基本情報（メール申込用）'!$B$7:$D$46,2,FALSE),""))</f>
        <v/>
      </c>
    </row>
    <row r="116" spans="1:9" ht="24" customHeight="1" x14ac:dyDescent="0.25">
      <c r="A116" s="167" t="str">
        <f>IFERROR(VLOOKUP(B116,'基本情報（メール申込用）'!$A$7:$B$46,2,FALSE),"")</f>
        <v/>
      </c>
      <c r="B116" s="216"/>
      <c r="C116" s="168"/>
      <c r="D116" s="169" t="str">
        <f>IFERROR(VLOOKUP($C116,'参加選手登録表 (メール申込用)'!$B$4:$G$54,5,FALSE),"")</f>
        <v/>
      </c>
      <c r="E116" s="168"/>
      <c r="F116" s="169" t="str">
        <f>IFERROR(VLOOKUP($E116,'参加馬登録表 (メール申込用)'!$B$5:$L$55,2,FALSE),"")</f>
        <v/>
      </c>
      <c r="G116" s="170" t="str">
        <f>IF(C116=0,"",IFERROR(IF('団体情報・合計（メール申込用）'!$C$3="","",'団体情報・合計（メール申込用）'!$C$3),""))</f>
        <v/>
      </c>
      <c r="H116" s="171"/>
      <c r="I116" s="172" t="str">
        <f>IF(H116="OP",IFERROR(VLOOKUP(A116,'基本情報（メール申込用）'!$B$7:$D$46,3,FALSE),""),IFERROR(VLOOKUP(A116,'基本情報（メール申込用）'!$B$7:$D$46,2,FALSE),""))</f>
        <v/>
      </c>
    </row>
    <row r="117" spans="1:9" ht="24" customHeight="1" x14ac:dyDescent="0.25">
      <c r="A117" s="167" t="str">
        <f>IFERROR(VLOOKUP(B117,'基本情報（メール申込用）'!$A$7:$B$46,2,FALSE),"")</f>
        <v/>
      </c>
      <c r="B117" s="216"/>
      <c r="C117" s="168"/>
      <c r="D117" s="169" t="str">
        <f>IFERROR(VLOOKUP($C117,'参加選手登録表 (メール申込用)'!$B$4:$G$54,5,FALSE),"")</f>
        <v/>
      </c>
      <c r="E117" s="168"/>
      <c r="F117" s="169" t="str">
        <f>IFERROR(VLOOKUP($E117,'参加馬登録表 (メール申込用)'!$B$5:$L$55,2,FALSE),"")</f>
        <v/>
      </c>
      <c r="G117" s="170" t="str">
        <f>IF(C117=0,"",IFERROR(IF('団体情報・合計（メール申込用）'!$C$3="","",'団体情報・合計（メール申込用）'!$C$3),""))</f>
        <v/>
      </c>
      <c r="H117" s="171"/>
      <c r="I117" s="172" t="str">
        <f>IF(H117="OP",IFERROR(VLOOKUP(A117,'基本情報（メール申込用）'!$B$7:$D$46,3,FALSE),""),IFERROR(VLOOKUP(A117,'基本情報（メール申込用）'!$B$7:$D$46,2,FALSE),""))</f>
        <v/>
      </c>
    </row>
    <row r="118" spans="1:9" ht="24" customHeight="1" x14ac:dyDescent="0.25">
      <c r="A118" s="167" t="str">
        <f>IFERROR(VLOOKUP(B118,'基本情報（メール申込用）'!$A$7:$B$46,2,FALSE),"")</f>
        <v/>
      </c>
      <c r="B118" s="216"/>
      <c r="C118" s="168"/>
      <c r="D118" s="169" t="str">
        <f>IFERROR(VLOOKUP($C118,'参加選手登録表 (メール申込用)'!$B$4:$G$54,5,FALSE),"")</f>
        <v/>
      </c>
      <c r="E118" s="168"/>
      <c r="F118" s="169" t="str">
        <f>IFERROR(VLOOKUP($E118,'参加馬登録表 (メール申込用)'!$B$5:$L$55,2,FALSE),"")</f>
        <v/>
      </c>
      <c r="G118" s="170" t="str">
        <f>IF(C118=0,"",IFERROR(IF('団体情報・合計（メール申込用）'!$C$3="","",'団体情報・合計（メール申込用）'!$C$3),""))</f>
        <v/>
      </c>
      <c r="H118" s="171"/>
      <c r="I118" s="172" t="str">
        <f>IF(H118="OP",IFERROR(VLOOKUP(A118,'基本情報（メール申込用）'!$B$7:$D$46,3,FALSE),""),IFERROR(VLOOKUP(A118,'基本情報（メール申込用）'!$B$7:$D$46,2,FALSE),""))</f>
        <v/>
      </c>
    </row>
    <row r="119" spans="1:9" ht="24" customHeight="1" x14ac:dyDescent="0.25">
      <c r="A119" s="167" t="str">
        <f>IFERROR(VLOOKUP(B119,'基本情報（メール申込用）'!$A$7:$B$46,2,FALSE),"")</f>
        <v/>
      </c>
      <c r="B119" s="216"/>
      <c r="C119" s="168"/>
      <c r="D119" s="169" t="str">
        <f>IFERROR(VLOOKUP($C119,'参加選手登録表 (メール申込用)'!$B$4:$G$54,5,FALSE),"")</f>
        <v/>
      </c>
      <c r="E119" s="168"/>
      <c r="F119" s="169" t="str">
        <f>IFERROR(VLOOKUP($E119,'参加馬登録表 (メール申込用)'!$B$5:$L$55,2,FALSE),"")</f>
        <v/>
      </c>
      <c r="G119" s="170" t="str">
        <f>IF(C119=0,"",IFERROR(IF('団体情報・合計（メール申込用）'!$C$3="","",'団体情報・合計（メール申込用）'!$C$3),""))</f>
        <v/>
      </c>
      <c r="H119" s="171"/>
      <c r="I119" s="172" t="str">
        <f>IF(H119="OP",IFERROR(VLOOKUP(A119,'基本情報（メール申込用）'!$B$7:$D$46,3,FALSE),""),IFERROR(VLOOKUP(A119,'基本情報（メール申込用）'!$B$7:$D$46,2,FALSE),""))</f>
        <v/>
      </c>
    </row>
    <row r="120" spans="1:9" ht="24" customHeight="1" x14ac:dyDescent="0.25">
      <c r="A120" s="167" t="str">
        <f>IFERROR(VLOOKUP(B120,'基本情報（メール申込用）'!$A$7:$B$46,2,FALSE),"")</f>
        <v/>
      </c>
      <c r="B120" s="216"/>
      <c r="C120" s="168"/>
      <c r="D120" s="169" t="str">
        <f>IFERROR(VLOOKUP($C120,'参加選手登録表 (メール申込用)'!$B$4:$G$54,5,FALSE),"")</f>
        <v/>
      </c>
      <c r="E120" s="168"/>
      <c r="F120" s="169" t="str">
        <f>IFERROR(VLOOKUP($E120,'参加馬登録表 (メール申込用)'!$B$5:$L$55,2,FALSE),"")</f>
        <v/>
      </c>
      <c r="G120" s="170" t="str">
        <f>IF(C120=0,"",IFERROR(IF('団体情報・合計（メール申込用）'!$C$3="","",'団体情報・合計（メール申込用）'!$C$3),""))</f>
        <v/>
      </c>
      <c r="H120" s="171"/>
      <c r="I120" s="172" t="str">
        <f>IF(H120="OP",IFERROR(VLOOKUP(A120,'基本情報（メール申込用）'!$B$7:$D$46,3,FALSE),""),IFERROR(VLOOKUP(A120,'基本情報（メール申込用）'!$B$7:$D$46,2,FALSE),""))</f>
        <v/>
      </c>
    </row>
    <row r="121" spans="1:9" ht="24" customHeight="1" x14ac:dyDescent="0.25">
      <c r="A121" s="167" t="str">
        <f>IFERROR(VLOOKUP(B121,'基本情報（メール申込用）'!$A$7:$B$46,2,FALSE),"")</f>
        <v/>
      </c>
      <c r="B121" s="216"/>
      <c r="C121" s="168"/>
      <c r="D121" s="169" t="str">
        <f>IFERROR(VLOOKUP($C121,'参加選手登録表 (メール申込用)'!$B$4:$G$54,5,FALSE),"")</f>
        <v/>
      </c>
      <c r="E121" s="168"/>
      <c r="F121" s="169" t="str">
        <f>IFERROR(VLOOKUP($E121,'参加馬登録表 (メール申込用)'!$B$5:$L$55,2,FALSE),"")</f>
        <v/>
      </c>
      <c r="G121" s="170" t="str">
        <f>IF(C121=0,"",IFERROR(IF('団体情報・合計（メール申込用）'!$C$3="","",'団体情報・合計（メール申込用）'!$C$3),""))</f>
        <v/>
      </c>
      <c r="H121" s="171"/>
      <c r="I121" s="172" t="str">
        <f>IF(H121="OP",IFERROR(VLOOKUP(A121,'基本情報（メール申込用）'!$B$7:$D$46,3,FALSE),""),IFERROR(VLOOKUP(A121,'基本情報（メール申込用）'!$B$7:$D$46,2,FALSE),""))</f>
        <v/>
      </c>
    </row>
    <row r="122" spans="1:9" ht="24" customHeight="1" x14ac:dyDescent="0.25">
      <c r="A122" s="167" t="str">
        <f>IFERROR(VLOOKUP(B122,'基本情報（メール申込用）'!$A$7:$B$46,2,FALSE),"")</f>
        <v/>
      </c>
      <c r="B122" s="216"/>
      <c r="C122" s="168"/>
      <c r="D122" s="169" t="str">
        <f>IFERROR(VLOOKUP($C122,'参加選手登録表 (メール申込用)'!$B$4:$G$54,5,FALSE),"")</f>
        <v/>
      </c>
      <c r="E122" s="168"/>
      <c r="F122" s="169" t="str">
        <f>IFERROR(VLOOKUP($E122,'参加馬登録表 (メール申込用)'!$B$5:$L$55,2,FALSE),"")</f>
        <v/>
      </c>
      <c r="G122" s="170" t="str">
        <f>IF(C122=0,"",IFERROR(IF('団体情報・合計（メール申込用）'!$C$3="","",'団体情報・合計（メール申込用）'!$C$3),""))</f>
        <v/>
      </c>
      <c r="H122" s="171"/>
      <c r="I122" s="172" t="str">
        <f>IF(H122="OP",IFERROR(VLOOKUP(A122,'基本情報（メール申込用）'!$B$7:$D$46,3,FALSE),""),IFERROR(VLOOKUP(A122,'基本情報（メール申込用）'!$B$7:$D$46,2,FALSE),""))</f>
        <v/>
      </c>
    </row>
    <row r="123" spans="1:9" ht="24" customHeight="1" x14ac:dyDescent="0.25">
      <c r="A123" s="167" t="str">
        <f>IFERROR(VLOOKUP(B123,'基本情報（メール申込用）'!$A$7:$B$46,2,FALSE),"")</f>
        <v/>
      </c>
      <c r="B123" s="216"/>
      <c r="C123" s="168"/>
      <c r="D123" s="169" t="str">
        <f>IFERROR(VLOOKUP($C123,'参加選手登録表 (メール申込用)'!$B$4:$G$54,5,FALSE),"")</f>
        <v/>
      </c>
      <c r="E123" s="168"/>
      <c r="F123" s="169" t="str">
        <f>IFERROR(VLOOKUP($E123,'参加馬登録表 (メール申込用)'!$B$5:$L$55,2,FALSE),"")</f>
        <v/>
      </c>
      <c r="G123" s="170" t="str">
        <f>IF(C123=0,"",IFERROR(IF('団体情報・合計（メール申込用）'!$C$3="","",'団体情報・合計（メール申込用）'!$C$3),""))</f>
        <v/>
      </c>
      <c r="H123" s="171"/>
      <c r="I123" s="172" t="str">
        <f>IF(H123="OP",IFERROR(VLOOKUP(A123,'基本情報（メール申込用）'!$B$7:$D$46,3,FALSE),""),IFERROR(VLOOKUP(A123,'基本情報（メール申込用）'!$B$7:$D$46,2,FALSE),""))</f>
        <v/>
      </c>
    </row>
    <row r="124" spans="1:9" ht="24" customHeight="1" thickBot="1" x14ac:dyDescent="0.3">
      <c r="A124" s="181" t="str">
        <f>IFERROR(VLOOKUP(B124,'基本情報（メール申込用）'!$A$7:$B$46,2,FALSE),"")</f>
        <v/>
      </c>
      <c r="B124" s="219"/>
      <c r="C124" s="182"/>
      <c r="D124" s="183" t="str">
        <f>IFERROR(VLOOKUP($C124,'参加選手登録表 (メール申込用)'!$B$4:$G$54,5,FALSE),"")</f>
        <v/>
      </c>
      <c r="E124" s="182"/>
      <c r="F124" s="183" t="str">
        <f>IFERROR(VLOOKUP($E124,'参加馬登録表 (メール申込用)'!$B$5:$L$55,2,FALSE),"")</f>
        <v/>
      </c>
      <c r="G124" s="184" t="str">
        <f>IF(C124=0,"",IFERROR(IF('団体情報・合計（メール申込用）'!$C$3="","",'団体情報・合計（メール申込用）'!$C$3),""))</f>
        <v/>
      </c>
      <c r="H124" s="185"/>
      <c r="I124" s="186" t="str">
        <f>IF(H124="OP",IFERROR(VLOOKUP(A124,'基本情報（メール申込用）'!$B$7:$D$46,3,FALSE),""),IFERROR(VLOOKUP(A124,'基本情報（メール申込用）'!$B$7:$D$46,2,FALSE),""))</f>
        <v/>
      </c>
    </row>
    <row r="125" spans="1:9" ht="24" customHeight="1" x14ac:dyDescent="0.25">
      <c r="A125" s="187" t="str">
        <f>IFERROR(VLOOKUP(B125,'基本情報（メール申込用）'!$A$7:$B$46,2,FALSE),"")</f>
        <v/>
      </c>
      <c r="B125" s="220"/>
      <c r="C125" s="114"/>
      <c r="D125" s="188" t="str">
        <f>IFERROR(VLOOKUP($C125,'参加選手登録表 (メール申込用)'!$B$4:$G$54,5,FALSE),"")</f>
        <v/>
      </c>
      <c r="E125" s="114"/>
      <c r="F125" s="188" t="str">
        <f>IFERROR(VLOOKUP($E125,'参加馬登録表 (メール申込用)'!$B$5:$L$55,2,FALSE),"")</f>
        <v/>
      </c>
      <c r="G125" s="189" t="str">
        <f>IF(C125=0,"",IFERROR(IF('団体情報・合計（メール申込用）'!$C$3="","",'団体情報・合計（メール申込用）'!$C$3),""))</f>
        <v/>
      </c>
      <c r="H125" s="115"/>
      <c r="I125" s="190" t="str">
        <f>IF(H125="OP",IFERROR(VLOOKUP(A125,'基本情報（メール申込用）'!$B$7:$D$46,3,FALSE),""),IFERROR(VLOOKUP(A125,'基本情報（メール申込用）'!$B$7:$D$46,2,FALSE),""))</f>
        <v/>
      </c>
    </row>
    <row r="126" spans="1:9" ht="24" customHeight="1" x14ac:dyDescent="0.25">
      <c r="A126" s="167" t="str">
        <f>IFERROR(VLOOKUP(B126,'基本情報（メール申込用）'!$A$7:$B$46,2,FALSE),"")</f>
        <v/>
      </c>
      <c r="B126" s="216"/>
      <c r="C126" s="168"/>
      <c r="D126" s="169" t="str">
        <f>IFERROR(VLOOKUP($C126,'参加選手登録表 (メール申込用)'!$B$4:$G$54,5,FALSE),"")</f>
        <v/>
      </c>
      <c r="E126" s="168"/>
      <c r="F126" s="169" t="str">
        <f>IFERROR(VLOOKUP($E126,'参加馬登録表 (メール申込用)'!$B$5:$L$55,2,FALSE),"")</f>
        <v/>
      </c>
      <c r="G126" s="170" t="str">
        <f>IF(C126=0,"",IFERROR(IF('団体情報・合計（メール申込用）'!$C$3="","",'団体情報・合計（メール申込用）'!$C$3),""))</f>
        <v/>
      </c>
      <c r="H126" s="171"/>
      <c r="I126" s="172" t="str">
        <f>IF(H126="OP",IFERROR(VLOOKUP(A126,'基本情報（メール申込用）'!$B$7:$D$46,3,FALSE),""),IFERROR(VLOOKUP(A126,'基本情報（メール申込用）'!$B$7:$D$46,2,FALSE),""))</f>
        <v/>
      </c>
    </row>
    <row r="127" spans="1:9" ht="24" customHeight="1" x14ac:dyDescent="0.25">
      <c r="A127" s="167" t="str">
        <f>IFERROR(VLOOKUP(B127,'基本情報（メール申込用）'!$A$7:$B$46,2,FALSE),"")</f>
        <v/>
      </c>
      <c r="B127" s="216"/>
      <c r="C127" s="168"/>
      <c r="D127" s="169" t="str">
        <f>IFERROR(VLOOKUP($C127,'参加選手登録表 (メール申込用)'!$B$4:$G$54,5,FALSE),"")</f>
        <v/>
      </c>
      <c r="E127" s="168"/>
      <c r="F127" s="169" t="str">
        <f>IFERROR(VLOOKUP($E127,'参加馬登録表 (メール申込用)'!$B$5:$L$55,2,FALSE),"")</f>
        <v/>
      </c>
      <c r="G127" s="170" t="str">
        <f>IF(C127=0,"",IFERROR(IF('団体情報・合計（メール申込用）'!$C$3="","",'団体情報・合計（メール申込用）'!$C$3),""))</f>
        <v/>
      </c>
      <c r="H127" s="171"/>
      <c r="I127" s="172" t="str">
        <f>IF(H127="OP",IFERROR(VLOOKUP(A127,'基本情報（メール申込用）'!$B$7:$D$46,3,FALSE),""),IFERROR(VLOOKUP(A127,'基本情報（メール申込用）'!$B$7:$D$46,2,FALSE),""))</f>
        <v/>
      </c>
    </row>
    <row r="128" spans="1:9" ht="24" customHeight="1" x14ac:dyDescent="0.25">
      <c r="A128" s="167" t="str">
        <f>IFERROR(VLOOKUP(B128,'基本情報（メール申込用）'!$A$7:$B$46,2,FALSE),"")</f>
        <v/>
      </c>
      <c r="B128" s="216"/>
      <c r="C128" s="168"/>
      <c r="D128" s="169" t="str">
        <f>IFERROR(VLOOKUP($C128,'参加選手登録表 (メール申込用)'!$B$4:$G$54,5,FALSE),"")</f>
        <v/>
      </c>
      <c r="E128" s="168"/>
      <c r="F128" s="169" t="str">
        <f>IFERROR(VLOOKUP($E128,'参加馬登録表 (メール申込用)'!$B$5:$L$55,2,FALSE),"")</f>
        <v/>
      </c>
      <c r="G128" s="170" t="str">
        <f>IF(C128=0,"",IFERROR(IF('団体情報・合計（メール申込用）'!$C$3="","",'団体情報・合計（メール申込用）'!$C$3),""))</f>
        <v/>
      </c>
      <c r="H128" s="171"/>
      <c r="I128" s="172" t="str">
        <f>IF(H128="OP",IFERROR(VLOOKUP(A128,'基本情報（メール申込用）'!$B$7:$D$46,3,FALSE),""),IFERROR(VLOOKUP(A128,'基本情報（メール申込用）'!$B$7:$D$46,2,FALSE),""))</f>
        <v/>
      </c>
    </row>
    <row r="129" spans="1:9" ht="24" customHeight="1" x14ac:dyDescent="0.25">
      <c r="A129" s="167" t="str">
        <f>IFERROR(VLOOKUP(B129,'基本情報（メール申込用）'!$A$7:$B$46,2,FALSE),"")</f>
        <v/>
      </c>
      <c r="B129" s="216"/>
      <c r="C129" s="168"/>
      <c r="D129" s="169" t="str">
        <f>IFERROR(VLOOKUP($C129,'参加選手登録表 (メール申込用)'!$B$4:$G$54,5,FALSE),"")</f>
        <v/>
      </c>
      <c r="E129" s="168"/>
      <c r="F129" s="169" t="str">
        <f>IFERROR(VLOOKUP($E129,'参加馬登録表 (メール申込用)'!$B$5:$L$55,2,FALSE),"")</f>
        <v/>
      </c>
      <c r="G129" s="170" t="str">
        <f>IF(C129=0,"",IFERROR(IF('団体情報・合計（メール申込用）'!$C$3="","",'団体情報・合計（メール申込用）'!$C$3),""))</f>
        <v/>
      </c>
      <c r="H129" s="171"/>
      <c r="I129" s="172" t="str">
        <f>IF(H129="OP",IFERROR(VLOOKUP(A129,'基本情報（メール申込用）'!$B$7:$D$46,3,FALSE),""),IFERROR(VLOOKUP(A129,'基本情報（メール申込用）'!$B$7:$D$46,2,FALSE),""))</f>
        <v/>
      </c>
    </row>
    <row r="130" spans="1:9" ht="24" customHeight="1" x14ac:dyDescent="0.25">
      <c r="A130" s="167" t="str">
        <f>IFERROR(VLOOKUP(B130,'基本情報（メール申込用）'!$A$7:$B$46,2,FALSE),"")</f>
        <v/>
      </c>
      <c r="B130" s="216"/>
      <c r="C130" s="168"/>
      <c r="D130" s="169" t="str">
        <f>IFERROR(VLOOKUP($C130,'参加選手登録表 (メール申込用)'!$B$4:$G$54,5,FALSE),"")</f>
        <v/>
      </c>
      <c r="E130" s="168"/>
      <c r="F130" s="169" t="str">
        <f>IFERROR(VLOOKUP($E130,'参加馬登録表 (メール申込用)'!$B$5:$L$55,2,FALSE),"")</f>
        <v/>
      </c>
      <c r="G130" s="170" t="str">
        <f>IF(C130=0,"",IFERROR(IF('団体情報・合計（メール申込用）'!$C$3="","",'団体情報・合計（メール申込用）'!$C$3),""))</f>
        <v/>
      </c>
      <c r="H130" s="171"/>
      <c r="I130" s="172" t="str">
        <f>IF(H130="OP",IFERROR(VLOOKUP(A130,'基本情報（メール申込用）'!$B$7:$D$46,3,FALSE),""),IFERROR(VLOOKUP(A130,'基本情報（メール申込用）'!$B$7:$D$46,2,FALSE),""))</f>
        <v/>
      </c>
    </row>
    <row r="131" spans="1:9" ht="24" customHeight="1" x14ac:dyDescent="0.25">
      <c r="A131" s="167" t="str">
        <f>IFERROR(VLOOKUP(B131,'基本情報（メール申込用）'!$A$7:$B$46,2,FALSE),"")</f>
        <v/>
      </c>
      <c r="B131" s="216"/>
      <c r="C131" s="168"/>
      <c r="D131" s="169" t="str">
        <f>IFERROR(VLOOKUP($C131,'参加選手登録表 (メール申込用)'!$B$4:$G$54,5,FALSE),"")</f>
        <v/>
      </c>
      <c r="E131" s="168"/>
      <c r="F131" s="169" t="str">
        <f>IFERROR(VLOOKUP($E131,'参加馬登録表 (メール申込用)'!$B$5:$L$55,2,FALSE),"")</f>
        <v/>
      </c>
      <c r="G131" s="170" t="str">
        <f>IF(C131=0,"",IFERROR(IF('団体情報・合計（メール申込用）'!$C$3="","",'団体情報・合計（メール申込用）'!$C$3),""))</f>
        <v/>
      </c>
      <c r="H131" s="171"/>
      <c r="I131" s="172" t="str">
        <f>IF(H131="OP",IFERROR(VLOOKUP(A131,'基本情報（メール申込用）'!$B$7:$D$46,3,FALSE),""),IFERROR(VLOOKUP(A131,'基本情報（メール申込用）'!$B$7:$D$46,2,FALSE),""))</f>
        <v/>
      </c>
    </row>
    <row r="132" spans="1:9" ht="24" customHeight="1" x14ac:dyDescent="0.25">
      <c r="A132" s="167" t="str">
        <f>IFERROR(VLOOKUP(B132,'基本情報（メール申込用）'!$A$7:$B$46,2,FALSE),"")</f>
        <v/>
      </c>
      <c r="B132" s="216"/>
      <c r="C132" s="168"/>
      <c r="D132" s="169" t="str">
        <f>IFERROR(VLOOKUP($C132,'参加選手登録表 (メール申込用)'!$B$4:$G$54,5,FALSE),"")</f>
        <v/>
      </c>
      <c r="E132" s="168"/>
      <c r="F132" s="169" t="str">
        <f>IFERROR(VLOOKUP($E132,'参加馬登録表 (メール申込用)'!$B$5:$L$55,2,FALSE),"")</f>
        <v/>
      </c>
      <c r="G132" s="170" t="str">
        <f>IF(C132=0,"",IFERROR(IF('団体情報・合計（メール申込用）'!$C$3="","",'団体情報・合計（メール申込用）'!$C$3),""))</f>
        <v/>
      </c>
      <c r="H132" s="171"/>
      <c r="I132" s="172" t="str">
        <f>IF(H132="OP",IFERROR(VLOOKUP(A132,'基本情報（メール申込用）'!$B$7:$D$46,3,FALSE),""),IFERROR(VLOOKUP(A132,'基本情報（メール申込用）'!$B$7:$D$46,2,FALSE),""))</f>
        <v/>
      </c>
    </row>
    <row r="133" spans="1:9" ht="24" customHeight="1" x14ac:dyDescent="0.25">
      <c r="A133" s="167" t="str">
        <f>IFERROR(VLOOKUP(B133,'基本情報（メール申込用）'!$A$7:$B$46,2,FALSE),"")</f>
        <v/>
      </c>
      <c r="B133" s="216"/>
      <c r="C133" s="168"/>
      <c r="D133" s="169" t="str">
        <f>IFERROR(VLOOKUP($C133,'参加選手登録表 (メール申込用)'!$B$4:$G$54,5,FALSE),"")</f>
        <v/>
      </c>
      <c r="E133" s="168"/>
      <c r="F133" s="169" t="str">
        <f>IFERROR(VLOOKUP($E133,'参加馬登録表 (メール申込用)'!$B$5:$L$55,2,FALSE),"")</f>
        <v/>
      </c>
      <c r="G133" s="170" t="str">
        <f>IF(C133=0,"",IFERROR(IF('団体情報・合計（メール申込用）'!$C$3="","",'団体情報・合計（メール申込用）'!$C$3),""))</f>
        <v/>
      </c>
      <c r="H133" s="171"/>
      <c r="I133" s="172" t="str">
        <f>IF(H133="OP",IFERROR(VLOOKUP(A133,'基本情報（メール申込用）'!$B$7:$D$46,3,FALSE),""),IFERROR(VLOOKUP(A133,'基本情報（メール申込用）'!$B$7:$D$46,2,FALSE),""))</f>
        <v/>
      </c>
    </row>
    <row r="134" spans="1:9" ht="24" customHeight="1" thickBot="1" x14ac:dyDescent="0.3">
      <c r="A134" s="173" t="str">
        <f>IFERROR(VLOOKUP(B134,'基本情報（メール申込用）'!$A$7:$B$46,2,FALSE),"")</f>
        <v/>
      </c>
      <c r="B134" s="217"/>
      <c r="C134" s="117"/>
      <c r="D134" s="174" t="str">
        <f>IFERROR(VLOOKUP($C134,'参加選手登録表 (メール申込用)'!$B$4:$G$54,5,FALSE),"")</f>
        <v/>
      </c>
      <c r="E134" s="117"/>
      <c r="F134" s="174" t="str">
        <f>IFERROR(VLOOKUP($E134,'参加馬登録表 (メール申込用)'!$B$5:$L$55,2,FALSE),"")</f>
        <v/>
      </c>
      <c r="G134" s="175" t="str">
        <f>IF(C134=0,"",IFERROR(IF('団体情報・合計（メール申込用）'!$C$3="","",'団体情報・合計（メール申込用）'!$C$3),""))</f>
        <v/>
      </c>
      <c r="H134" s="118"/>
      <c r="I134" s="176" t="str">
        <f>IF(H134="OP",IFERROR(VLOOKUP(A134,'基本情報（メール申込用）'!$B$7:$D$46,3,FALSE),""),IFERROR(VLOOKUP(A134,'基本情報（メール申込用）'!$B$7:$D$46,2,FALSE),""))</f>
        <v/>
      </c>
    </row>
    <row r="135" spans="1:9" ht="24" customHeight="1" x14ac:dyDescent="0.25">
      <c r="A135" s="221" t="str">
        <f>IFERROR(VLOOKUP(B135,'基本情報（メール申込用）'!$A$7:$B$46,2,FALSE),"")</f>
        <v/>
      </c>
      <c r="B135" s="218"/>
      <c r="C135" s="218"/>
      <c r="D135" s="222" t="str">
        <f>IFERROR(VLOOKUP($C135,'参加選手登録表 (メール申込用)'!$B$4:$G$54,5,FALSE),"")</f>
        <v/>
      </c>
      <c r="E135" s="218"/>
      <c r="F135" s="222" t="str">
        <f>IFERROR(VLOOKUP($E135,'参加馬登録表 (メール申込用)'!$B$5:$L$55,2,FALSE),"")</f>
        <v/>
      </c>
      <c r="G135" s="223" t="str">
        <f>IF(C135=0,"",IFERROR(IF('団体情報・合計（メール申込用）'!$C$3="","",'団体情報・合計（メール申込用）'!$C$3),""))</f>
        <v/>
      </c>
      <c r="H135" s="71"/>
      <c r="I135" s="224" t="str">
        <f>IF(H135="OP",IFERROR(VLOOKUP(A135,'基本情報（メール申込用）'!$B$7:$D$46,3,FALSE),""),IFERROR(VLOOKUP(A135,'基本情報（メール申込用）'!$B$7:$D$46,2,FALSE),""))</f>
        <v/>
      </c>
    </row>
    <row r="136" spans="1:9" ht="24" customHeight="1" x14ac:dyDescent="0.25">
      <c r="A136" s="225" t="str">
        <f>IFERROR(VLOOKUP(B136,'基本情報（メール申込用）'!$A$7:$B$46,2,FALSE),"")</f>
        <v/>
      </c>
      <c r="B136" s="216"/>
      <c r="C136" s="216"/>
      <c r="D136" s="226" t="str">
        <f>IFERROR(VLOOKUP($C136,'参加選手登録表 (メール申込用)'!$B$4:$G$54,5,FALSE),"")</f>
        <v/>
      </c>
      <c r="E136" s="216"/>
      <c r="F136" s="226" t="str">
        <f>IFERROR(VLOOKUP($E136,'参加馬登録表 (メール申込用)'!$B$5:$L$55,2,FALSE),"")</f>
        <v/>
      </c>
      <c r="G136" s="227" t="str">
        <f>IF(C136=0,"",IFERROR(IF('団体情報・合計（メール申込用）'!$C$3="","",'団体情報・合計（メール申込用）'!$C$3),""))</f>
        <v/>
      </c>
      <c r="H136" s="70"/>
      <c r="I136" s="228" t="str">
        <f>IF(H136="OP",IFERROR(VLOOKUP(A136,'基本情報（メール申込用）'!$B$7:$D$46,3,FALSE),""),IFERROR(VLOOKUP(A136,'基本情報（メール申込用）'!$B$7:$D$46,2,FALSE),""))</f>
        <v/>
      </c>
    </row>
    <row r="137" spans="1:9" ht="24" customHeight="1" x14ac:dyDescent="0.25">
      <c r="A137" s="225" t="str">
        <f>IFERROR(VLOOKUP(B137,'基本情報（メール申込用）'!$A$7:$B$46,2,FALSE),"")</f>
        <v/>
      </c>
      <c r="B137" s="216"/>
      <c r="C137" s="216"/>
      <c r="D137" s="226" t="str">
        <f>IFERROR(VLOOKUP($C137,'参加選手登録表 (メール申込用)'!$B$4:$G$54,5,FALSE),"")</f>
        <v/>
      </c>
      <c r="E137" s="216"/>
      <c r="F137" s="226" t="str">
        <f>IFERROR(VLOOKUP($E137,'参加馬登録表 (メール申込用)'!$B$5:$L$55,2,FALSE),"")</f>
        <v/>
      </c>
      <c r="G137" s="227" t="str">
        <f>IF(C137=0,"",IFERROR(IF('団体情報・合計（メール申込用）'!$C$3="","",'団体情報・合計（メール申込用）'!$C$3),""))</f>
        <v/>
      </c>
      <c r="H137" s="70"/>
      <c r="I137" s="228" t="str">
        <f>IF(H137="OP",IFERROR(VLOOKUP(A137,'基本情報（メール申込用）'!$B$7:$D$46,3,FALSE),""),IFERROR(VLOOKUP(A137,'基本情報（メール申込用）'!$B$7:$D$46,2,FALSE),""))</f>
        <v/>
      </c>
    </row>
    <row r="138" spans="1:9" ht="24" customHeight="1" x14ac:dyDescent="0.25">
      <c r="A138" s="225" t="str">
        <f>IFERROR(VLOOKUP(B138,'基本情報（メール申込用）'!$A$7:$B$46,2,FALSE),"")</f>
        <v/>
      </c>
      <c r="B138" s="216"/>
      <c r="C138" s="216"/>
      <c r="D138" s="226" t="str">
        <f>IFERROR(VLOOKUP($C138,'参加選手登録表 (メール申込用)'!$B$4:$G$54,5,FALSE),"")</f>
        <v/>
      </c>
      <c r="E138" s="216"/>
      <c r="F138" s="226" t="str">
        <f>IFERROR(VLOOKUP($E138,'参加馬登録表 (メール申込用)'!$B$5:$L$55,2,FALSE),"")</f>
        <v/>
      </c>
      <c r="G138" s="227" t="str">
        <f>IF(C138=0,"",IFERROR(IF('団体情報・合計（メール申込用）'!$C$3="","",'団体情報・合計（メール申込用）'!$C$3),""))</f>
        <v/>
      </c>
      <c r="H138" s="70"/>
      <c r="I138" s="228" t="str">
        <f>IF(H138="OP",IFERROR(VLOOKUP(A138,'基本情報（メール申込用）'!$B$7:$D$46,3,FALSE),""),IFERROR(VLOOKUP(A138,'基本情報（メール申込用）'!$B$7:$D$46,2,FALSE),""))</f>
        <v/>
      </c>
    </row>
    <row r="139" spans="1:9" ht="24" customHeight="1" x14ac:dyDescent="0.25">
      <c r="A139" s="225" t="str">
        <f>IFERROR(VLOOKUP(B139,'基本情報（メール申込用）'!$A$7:$B$46,2,FALSE),"")</f>
        <v/>
      </c>
      <c r="B139" s="216"/>
      <c r="C139" s="216"/>
      <c r="D139" s="226" t="str">
        <f>IFERROR(VLOOKUP($C139,'参加選手登録表 (メール申込用)'!$B$4:$G$54,5,FALSE),"")</f>
        <v/>
      </c>
      <c r="E139" s="216"/>
      <c r="F139" s="226" t="str">
        <f>IFERROR(VLOOKUP($E139,'参加馬登録表 (メール申込用)'!$B$5:$L$55,2,FALSE),"")</f>
        <v/>
      </c>
      <c r="G139" s="227" t="str">
        <f>IF(C139=0,"",IFERROR(IF('団体情報・合計（メール申込用）'!$C$3="","",'団体情報・合計（メール申込用）'!$C$3),""))</f>
        <v/>
      </c>
      <c r="H139" s="70"/>
      <c r="I139" s="228" t="str">
        <f>IF(H139="OP",IFERROR(VLOOKUP(A139,'基本情報（メール申込用）'!$B$7:$D$46,3,FALSE),""),IFERROR(VLOOKUP(A139,'基本情報（メール申込用）'!$B$7:$D$46,2,FALSE),""))</f>
        <v/>
      </c>
    </row>
    <row r="140" spans="1:9" ht="24" customHeight="1" x14ac:dyDescent="0.25">
      <c r="A140" s="225" t="str">
        <f>IFERROR(VLOOKUP(B140,'基本情報（メール申込用）'!$A$7:$B$46,2,FALSE),"")</f>
        <v/>
      </c>
      <c r="B140" s="216"/>
      <c r="C140" s="216"/>
      <c r="D140" s="226" t="str">
        <f>IFERROR(VLOOKUP($C140,'参加選手登録表 (メール申込用)'!$B$4:$G$54,5,FALSE),"")</f>
        <v/>
      </c>
      <c r="E140" s="216"/>
      <c r="F140" s="226" t="str">
        <f>IFERROR(VLOOKUP($E140,'参加馬登録表 (メール申込用)'!$B$5:$L$55,2,FALSE),"")</f>
        <v/>
      </c>
      <c r="G140" s="227" t="str">
        <f>IF(C140=0,"",IFERROR(IF('団体情報・合計（メール申込用）'!$C$3="","",'団体情報・合計（メール申込用）'!$C$3),""))</f>
        <v/>
      </c>
      <c r="H140" s="70"/>
      <c r="I140" s="228" t="str">
        <f>IF(H140="OP",IFERROR(VLOOKUP(A140,'基本情報（メール申込用）'!$B$7:$D$46,3,FALSE),""),IFERROR(VLOOKUP(A140,'基本情報（メール申込用）'!$B$7:$D$46,2,FALSE),""))</f>
        <v/>
      </c>
    </row>
    <row r="141" spans="1:9" ht="24" customHeight="1" x14ac:dyDescent="0.25">
      <c r="A141" s="225" t="str">
        <f>IFERROR(VLOOKUP(B141,'基本情報（メール申込用）'!$A$7:$B$46,2,FALSE),"")</f>
        <v/>
      </c>
      <c r="B141" s="216"/>
      <c r="C141" s="216"/>
      <c r="D141" s="226" t="str">
        <f>IFERROR(VLOOKUP($C141,'参加選手登録表 (メール申込用)'!$B$4:$G$54,5,FALSE),"")</f>
        <v/>
      </c>
      <c r="E141" s="216"/>
      <c r="F141" s="226" t="str">
        <f>IFERROR(VLOOKUP($E141,'参加馬登録表 (メール申込用)'!$B$5:$L$55,2,FALSE),"")</f>
        <v/>
      </c>
      <c r="G141" s="227" t="str">
        <f>IF(C141=0,"",IFERROR(IF('団体情報・合計（メール申込用）'!$C$3="","",'団体情報・合計（メール申込用）'!$C$3),""))</f>
        <v/>
      </c>
      <c r="H141" s="70"/>
      <c r="I141" s="228" t="str">
        <f>IF(H141="OP",IFERROR(VLOOKUP(A141,'基本情報（メール申込用）'!$B$7:$D$46,3,FALSE),""),IFERROR(VLOOKUP(A141,'基本情報（メール申込用）'!$B$7:$D$46,2,FALSE),""))</f>
        <v/>
      </c>
    </row>
    <row r="142" spans="1:9" ht="24" customHeight="1" x14ac:dyDescent="0.25">
      <c r="A142" s="225" t="str">
        <f>IFERROR(VLOOKUP(B142,'基本情報（メール申込用）'!$A$7:$B$46,2,FALSE),"")</f>
        <v/>
      </c>
      <c r="B142" s="216"/>
      <c r="C142" s="216"/>
      <c r="D142" s="226" t="str">
        <f>IFERROR(VLOOKUP($C142,'参加選手登録表 (メール申込用)'!$B$4:$G$54,5,FALSE),"")</f>
        <v/>
      </c>
      <c r="E142" s="216"/>
      <c r="F142" s="226" t="str">
        <f>IFERROR(VLOOKUP($E142,'参加馬登録表 (メール申込用)'!$B$5:$L$55,2,FALSE),"")</f>
        <v/>
      </c>
      <c r="G142" s="227" t="str">
        <f>IF(C142=0,"",IFERROR(IF('団体情報・合計（メール申込用）'!$C$3="","",'団体情報・合計（メール申込用）'!$C$3),""))</f>
        <v/>
      </c>
      <c r="H142" s="70"/>
      <c r="I142" s="228" t="str">
        <f>IF(H142="OP",IFERROR(VLOOKUP(A142,'基本情報（メール申込用）'!$B$7:$D$46,3,FALSE),""),IFERROR(VLOOKUP(A142,'基本情報（メール申込用）'!$B$7:$D$46,2,FALSE),""))</f>
        <v/>
      </c>
    </row>
    <row r="143" spans="1:9" ht="24" customHeight="1" x14ac:dyDescent="0.25">
      <c r="A143" s="225" t="str">
        <f>IFERROR(VLOOKUP(B143,'基本情報（メール申込用）'!$A$7:$B$46,2,FALSE),"")</f>
        <v/>
      </c>
      <c r="B143" s="216"/>
      <c r="C143" s="216"/>
      <c r="D143" s="226" t="str">
        <f>IFERROR(VLOOKUP($C143,'参加選手登録表 (メール申込用)'!$B$4:$G$54,5,FALSE),"")</f>
        <v/>
      </c>
      <c r="E143" s="216"/>
      <c r="F143" s="226" t="str">
        <f>IFERROR(VLOOKUP($E143,'参加馬登録表 (メール申込用)'!$B$5:$L$55,2,FALSE),"")</f>
        <v/>
      </c>
      <c r="G143" s="227" t="str">
        <f>IF(C143=0,"",IFERROR(IF('団体情報・合計（メール申込用）'!$C$3="","",'団体情報・合計（メール申込用）'!$C$3),""))</f>
        <v/>
      </c>
      <c r="H143" s="70"/>
      <c r="I143" s="228" t="str">
        <f>IF(H143="OP",IFERROR(VLOOKUP(A143,'基本情報（メール申込用）'!$B$7:$D$46,3,FALSE),""),IFERROR(VLOOKUP(A143,'基本情報（メール申込用）'!$B$7:$D$46,2,FALSE),""))</f>
        <v/>
      </c>
    </row>
    <row r="144" spans="1:9" ht="24" customHeight="1" thickBot="1" x14ac:dyDescent="0.3">
      <c r="A144" s="229" t="str">
        <f>IFERROR(VLOOKUP(B144,'基本情報（メール申込用）'!$A$7:$B$46,2,FALSE),"")</f>
        <v/>
      </c>
      <c r="B144" s="219"/>
      <c r="C144" s="219"/>
      <c r="D144" s="230" t="str">
        <f>IFERROR(VLOOKUP($C144,'参加選手登録表 (メール申込用)'!$B$4:$G$54,5,FALSE),"")</f>
        <v/>
      </c>
      <c r="E144" s="219"/>
      <c r="F144" s="230" t="str">
        <f>IFERROR(VLOOKUP($E144,'参加馬登録表 (メール申込用)'!$B$5:$L$55,2,FALSE),"")</f>
        <v/>
      </c>
      <c r="G144" s="231" t="str">
        <f>IF(C144=0,"",IFERROR(IF('団体情報・合計（メール申込用）'!$C$3="","",'団体情報・合計（メール申込用）'!$C$3),""))</f>
        <v/>
      </c>
      <c r="H144" s="121"/>
      <c r="I144" s="232" t="str">
        <f>IF(H144="OP",IFERROR(VLOOKUP(A144,'基本情報（メール申込用）'!$B$7:$D$46,3,FALSE),""),IFERROR(VLOOKUP(A144,'基本情報（メール申込用）'!$B$7:$D$46,2,FALSE),""))</f>
        <v/>
      </c>
    </row>
    <row r="145" spans="1:9" ht="24" customHeight="1" x14ac:dyDescent="0.25">
      <c r="A145" s="233" t="str">
        <f>IFERROR(VLOOKUP(B145,'基本情報（メール申込用）'!$A$7:$B$46,2,FALSE),"")</f>
        <v/>
      </c>
      <c r="B145" s="220"/>
      <c r="C145" s="220"/>
      <c r="D145" s="234" t="str">
        <f>IFERROR(VLOOKUP($C145,'参加選手登録表 (メール申込用)'!$B$4:$G$54,5,FALSE),"")</f>
        <v/>
      </c>
      <c r="E145" s="220"/>
      <c r="F145" s="234" t="str">
        <f>IFERROR(VLOOKUP($E145,'参加馬登録表 (メール申込用)'!$B$5:$L$55,2,FALSE),"")</f>
        <v/>
      </c>
      <c r="G145" s="235" t="str">
        <f>IF(C145=0,"",IFERROR(IF('団体情報・合計（メール申込用）'!$C$3="","",'団体情報・合計（メール申込用）'!$C$3),""))</f>
        <v/>
      </c>
      <c r="H145" s="68"/>
      <c r="I145" s="236" t="str">
        <f>IF(H145="OP",IFERROR(VLOOKUP(A145,'基本情報（メール申込用）'!$B$7:$D$46,3,FALSE),""),IFERROR(VLOOKUP(A145,'基本情報（メール申込用）'!$B$7:$D$46,2,FALSE),""))</f>
        <v/>
      </c>
    </row>
    <row r="146" spans="1:9" ht="24" customHeight="1" x14ac:dyDescent="0.25">
      <c r="A146" s="225" t="str">
        <f>IFERROR(VLOOKUP(B146,'基本情報（メール申込用）'!$A$7:$B$46,2,FALSE),"")</f>
        <v/>
      </c>
      <c r="B146" s="216"/>
      <c r="C146" s="216"/>
      <c r="D146" s="226" t="str">
        <f>IFERROR(VLOOKUP($C146,'参加選手登録表 (メール申込用)'!$B$4:$G$54,5,FALSE),"")</f>
        <v/>
      </c>
      <c r="E146" s="216"/>
      <c r="F146" s="226" t="str">
        <f>IFERROR(VLOOKUP($E146,'参加馬登録表 (メール申込用)'!$B$5:$L$55,2,FALSE),"")</f>
        <v/>
      </c>
      <c r="G146" s="227" t="str">
        <f>IF(C146=0,"",IFERROR(IF('団体情報・合計（メール申込用）'!$C$3="","",'団体情報・合計（メール申込用）'!$C$3),""))</f>
        <v/>
      </c>
      <c r="H146" s="70"/>
      <c r="I146" s="228" t="str">
        <f>IF(H146="OP",IFERROR(VLOOKUP(A146,'基本情報（メール申込用）'!$B$7:$D$46,3,FALSE),""),IFERROR(VLOOKUP(A146,'基本情報（メール申込用）'!$B$7:$D$46,2,FALSE),""))</f>
        <v/>
      </c>
    </row>
    <row r="147" spans="1:9" ht="24" customHeight="1" x14ac:dyDescent="0.25">
      <c r="A147" s="225" t="str">
        <f>IFERROR(VLOOKUP(B147,'基本情報（メール申込用）'!$A$7:$B$46,2,FALSE),"")</f>
        <v/>
      </c>
      <c r="B147" s="216"/>
      <c r="C147" s="216"/>
      <c r="D147" s="226" t="str">
        <f>IFERROR(VLOOKUP($C147,'参加選手登録表 (メール申込用)'!$B$4:$G$54,5,FALSE),"")</f>
        <v/>
      </c>
      <c r="E147" s="216"/>
      <c r="F147" s="226" t="str">
        <f>IFERROR(VLOOKUP($E147,'参加馬登録表 (メール申込用)'!$B$5:$L$55,2,FALSE),"")</f>
        <v/>
      </c>
      <c r="G147" s="227" t="str">
        <f>IF(C147=0,"",IFERROR(IF('団体情報・合計（メール申込用）'!$C$3="","",'団体情報・合計（メール申込用）'!$C$3),""))</f>
        <v/>
      </c>
      <c r="H147" s="70"/>
      <c r="I147" s="228" t="str">
        <f>IF(H147="OP",IFERROR(VLOOKUP(A147,'基本情報（メール申込用）'!$B$7:$D$46,3,FALSE),""),IFERROR(VLOOKUP(A147,'基本情報（メール申込用）'!$B$7:$D$46,2,FALSE),""))</f>
        <v/>
      </c>
    </row>
    <row r="148" spans="1:9" ht="24" customHeight="1" x14ac:dyDescent="0.25">
      <c r="A148" s="225" t="str">
        <f>IFERROR(VLOOKUP(B148,'基本情報（メール申込用）'!$A$7:$B$46,2,FALSE),"")</f>
        <v/>
      </c>
      <c r="B148" s="216"/>
      <c r="C148" s="216"/>
      <c r="D148" s="226" t="str">
        <f>IFERROR(VLOOKUP($C148,'参加選手登録表 (メール申込用)'!$B$4:$G$54,5,FALSE),"")</f>
        <v/>
      </c>
      <c r="E148" s="216"/>
      <c r="F148" s="226" t="str">
        <f>IFERROR(VLOOKUP($E148,'参加馬登録表 (メール申込用)'!$B$5:$L$55,2,FALSE),"")</f>
        <v/>
      </c>
      <c r="G148" s="227" t="str">
        <f>IF(C148=0,"",IFERROR(IF('団体情報・合計（メール申込用）'!$C$3="","",'団体情報・合計（メール申込用）'!$C$3),""))</f>
        <v/>
      </c>
      <c r="H148" s="70"/>
      <c r="I148" s="228" t="str">
        <f>IF(H148="OP",IFERROR(VLOOKUP(A148,'基本情報（メール申込用）'!$B$7:$D$46,3,FALSE),""),IFERROR(VLOOKUP(A148,'基本情報（メール申込用）'!$B$7:$D$46,2,FALSE),""))</f>
        <v/>
      </c>
    </row>
    <row r="149" spans="1:9" ht="24" customHeight="1" x14ac:dyDescent="0.25">
      <c r="A149" s="225" t="str">
        <f>IFERROR(VLOOKUP(B149,'基本情報（メール申込用）'!$A$7:$B$46,2,FALSE),"")</f>
        <v/>
      </c>
      <c r="B149" s="216"/>
      <c r="C149" s="216"/>
      <c r="D149" s="226" t="str">
        <f>IFERROR(VLOOKUP($C149,'参加選手登録表 (メール申込用)'!$B$4:$G$54,5,FALSE),"")</f>
        <v/>
      </c>
      <c r="E149" s="216"/>
      <c r="F149" s="226" t="str">
        <f>IFERROR(VLOOKUP($E149,'参加馬登録表 (メール申込用)'!$B$5:$L$55,2,FALSE),"")</f>
        <v/>
      </c>
      <c r="G149" s="227" t="str">
        <f>IF(C149=0,"",IFERROR(IF('団体情報・合計（メール申込用）'!$C$3="","",'団体情報・合計（メール申込用）'!$C$3),""))</f>
        <v/>
      </c>
      <c r="H149" s="70"/>
      <c r="I149" s="228" t="str">
        <f>IF(H149="OP",IFERROR(VLOOKUP(A149,'基本情報（メール申込用）'!$B$7:$D$46,3,FALSE),""),IFERROR(VLOOKUP(A149,'基本情報（メール申込用）'!$B$7:$D$46,2,FALSE),""))</f>
        <v/>
      </c>
    </row>
    <row r="150" spans="1:9" ht="24" customHeight="1" x14ac:dyDescent="0.25">
      <c r="A150" s="225" t="str">
        <f>IFERROR(VLOOKUP(B150,'基本情報（メール申込用）'!$A$7:$B$46,2,FALSE),"")</f>
        <v/>
      </c>
      <c r="B150" s="216"/>
      <c r="C150" s="216"/>
      <c r="D150" s="226" t="str">
        <f>IFERROR(VLOOKUP($C150,'参加選手登録表 (メール申込用)'!$B$4:$G$54,5,FALSE),"")</f>
        <v/>
      </c>
      <c r="E150" s="216"/>
      <c r="F150" s="226" t="str">
        <f>IFERROR(VLOOKUP($E150,'参加馬登録表 (メール申込用)'!$B$5:$L$55,2,FALSE),"")</f>
        <v/>
      </c>
      <c r="G150" s="227" t="str">
        <f>IF(C150=0,"",IFERROR(IF('団体情報・合計（メール申込用）'!$C$3="","",'団体情報・合計（メール申込用）'!$C$3),""))</f>
        <v/>
      </c>
      <c r="H150" s="70"/>
      <c r="I150" s="228" t="str">
        <f>IF(H150="OP",IFERROR(VLOOKUP(A150,'基本情報（メール申込用）'!$B$7:$D$46,3,FALSE),""),IFERROR(VLOOKUP(A150,'基本情報（メール申込用）'!$B$7:$D$46,2,FALSE),""))</f>
        <v/>
      </c>
    </row>
    <row r="151" spans="1:9" ht="24" customHeight="1" x14ac:dyDescent="0.25">
      <c r="A151" s="225" t="str">
        <f>IFERROR(VLOOKUP(B151,'基本情報（メール申込用）'!$A$7:$B$46,2,FALSE),"")</f>
        <v/>
      </c>
      <c r="B151" s="216"/>
      <c r="C151" s="216"/>
      <c r="D151" s="226" t="str">
        <f>IFERROR(VLOOKUP($C151,'参加選手登録表 (メール申込用)'!$B$4:$G$54,5,FALSE),"")</f>
        <v/>
      </c>
      <c r="E151" s="216"/>
      <c r="F151" s="226" t="str">
        <f>IFERROR(VLOOKUP($E151,'参加馬登録表 (メール申込用)'!$B$5:$L$55,2,FALSE),"")</f>
        <v/>
      </c>
      <c r="G151" s="227" t="str">
        <f>IF(C151=0,"",IFERROR(IF('団体情報・合計（メール申込用）'!$C$3="","",'団体情報・合計（メール申込用）'!$C$3),""))</f>
        <v/>
      </c>
      <c r="H151" s="70"/>
      <c r="I151" s="228" t="str">
        <f>IF(H151="OP",IFERROR(VLOOKUP(A151,'基本情報（メール申込用）'!$B$7:$D$46,3,FALSE),""),IFERROR(VLOOKUP(A151,'基本情報（メール申込用）'!$B$7:$D$46,2,FALSE),""))</f>
        <v/>
      </c>
    </row>
    <row r="152" spans="1:9" ht="24" customHeight="1" x14ac:dyDescent="0.25">
      <c r="A152" s="225" t="str">
        <f>IFERROR(VLOOKUP(B152,'基本情報（メール申込用）'!$A$7:$B$46,2,FALSE),"")</f>
        <v/>
      </c>
      <c r="B152" s="216"/>
      <c r="C152" s="216"/>
      <c r="D152" s="226" t="str">
        <f>IFERROR(VLOOKUP($C152,'参加選手登録表 (メール申込用)'!$B$4:$G$54,5,FALSE),"")</f>
        <v/>
      </c>
      <c r="E152" s="216"/>
      <c r="F152" s="226" t="str">
        <f>IFERROR(VLOOKUP($E152,'参加馬登録表 (メール申込用)'!$B$5:$L$55,2,FALSE),"")</f>
        <v/>
      </c>
      <c r="G152" s="227" t="str">
        <f>IF(C152=0,"",IFERROR(IF('団体情報・合計（メール申込用）'!$C$3="","",'団体情報・合計（メール申込用）'!$C$3),""))</f>
        <v/>
      </c>
      <c r="H152" s="70"/>
      <c r="I152" s="228" t="str">
        <f>IF(H152="OP",IFERROR(VLOOKUP(A152,'基本情報（メール申込用）'!$B$7:$D$46,3,FALSE),""),IFERROR(VLOOKUP(A152,'基本情報（メール申込用）'!$B$7:$D$46,2,FALSE),""))</f>
        <v/>
      </c>
    </row>
    <row r="153" spans="1:9" ht="24" customHeight="1" x14ac:dyDescent="0.25">
      <c r="A153" s="225" t="str">
        <f>IFERROR(VLOOKUP(B153,'基本情報（メール申込用）'!$A$7:$B$46,2,FALSE),"")</f>
        <v/>
      </c>
      <c r="B153" s="216"/>
      <c r="C153" s="216"/>
      <c r="D153" s="226" t="str">
        <f>IFERROR(VLOOKUP($C153,'参加選手登録表 (メール申込用)'!$B$4:$G$54,5,FALSE),"")</f>
        <v/>
      </c>
      <c r="E153" s="216"/>
      <c r="F153" s="226" t="str">
        <f>IFERROR(VLOOKUP($E153,'参加馬登録表 (メール申込用)'!$B$5:$L$55,2,FALSE),"")</f>
        <v/>
      </c>
      <c r="G153" s="227" t="str">
        <f>IF(C153=0,"",IFERROR(IF('団体情報・合計（メール申込用）'!$C$3="","",'団体情報・合計（メール申込用）'!$C$3),""))</f>
        <v/>
      </c>
      <c r="H153" s="70"/>
      <c r="I153" s="228" t="str">
        <f>IF(H153="OP",IFERROR(VLOOKUP(A153,'基本情報（メール申込用）'!$B$7:$D$46,3,FALSE),""),IFERROR(VLOOKUP(A153,'基本情報（メール申込用）'!$B$7:$D$46,2,FALSE),""))</f>
        <v/>
      </c>
    </row>
    <row r="154" spans="1:9" ht="24" customHeight="1" thickBot="1" x14ac:dyDescent="0.3">
      <c r="A154" s="237" t="str">
        <f>IFERROR(VLOOKUP(B154,'基本情報（メール申込用）'!$A$7:$B$46,2,FALSE),"")</f>
        <v/>
      </c>
      <c r="B154" s="217"/>
      <c r="C154" s="217"/>
      <c r="D154" s="238" t="str">
        <f>IFERROR(VLOOKUP($C154,'参加選手登録表 (メール申込用)'!$B$4:$G$54,5,FALSE),"")</f>
        <v/>
      </c>
      <c r="E154" s="217"/>
      <c r="F154" s="238" t="str">
        <f>IFERROR(VLOOKUP($E154,'参加馬登録表 (メール申込用)'!$B$5:$L$55,2,FALSE),"")</f>
        <v/>
      </c>
      <c r="G154" s="239" t="str">
        <f>IF(C154=0,"",IFERROR(IF('団体情報・合計（メール申込用）'!$C$3="","",'団体情報・合計（メール申込用）'!$C$3),""))</f>
        <v/>
      </c>
      <c r="H154" s="74"/>
      <c r="I154" s="240" t="str">
        <f>IF(H154="OP",IFERROR(VLOOKUP(A154,'基本情報（メール申込用）'!$B$7:$D$46,3,FALSE),""),IFERROR(VLOOKUP(A154,'基本情報（メール申込用）'!$B$7:$D$46,2,FALSE),""))</f>
        <v/>
      </c>
    </row>
    <row r="155" spans="1:9" ht="18" customHeight="1" x14ac:dyDescent="0.25">
      <c r="E155" s="65"/>
    </row>
  </sheetData>
  <sheetProtection algorithmName="SHA-512" hashValue="o87Ua3Ft6L8qHAvkogNOJrCTcjOC5CyDSkeOPP7fd4Km72OzTXoI41EpxJhdReLyIILInBpW7LrGuM0WvzN9kA==" saltValue="YzC0ICD+W3uaEfDcCqEwI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C3" sqref="C3:E3"/>
    </sheetView>
  </sheetViews>
  <sheetFormatPr defaultRowHeight="24" customHeight="1" x14ac:dyDescent="0.3"/>
  <cols>
    <col min="1" max="1" width="9" style="20"/>
    <col min="2" max="2" width="23.875" style="20" bestFit="1" customWidth="1"/>
    <col min="3" max="4" width="13.25" style="20" customWidth="1"/>
    <col min="5" max="5" width="26.5" style="20" customWidth="1"/>
    <col min="6" max="16384" width="9" style="20"/>
  </cols>
  <sheetData>
    <row r="1" spans="1:12" ht="22.5" customHeight="1" thickBot="1" x14ac:dyDescent="0.35">
      <c r="A1" s="387" t="str">
        <f>'基本情報（メール申込用）'!B1</f>
        <v>ナス・ホープフルホースショー</v>
      </c>
      <c r="B1" s="388"/>
      <c r="C1" s="389"/>
      <c r="E1" s="157" t="s">
        <v>75</v>
      </c>
    </row>
    <row r="2" spans="1:12" ht="7.5" customHeight="1" x14ac:dyDescent="0.3"/>
    <row r="3" spans="1:12" ht="24" customHeight="1" x14ac:dyDescent="0.3">
      <c r="A3" s="444" t="s">
        <v>68</v>
      </c>
      <c r="B3" s="142" t="s">
        <v>6</v>
      </c>
      <c r="C3" s="418"/>
      <c r="D3" s="419"/>
      <c r="E3" s="420"/>
    </row>
    <row r="4" spans="1:12" ht="24" customHeight="1" x14ac:dyDescent="0.3">
      <c r="A4" s="445"/>
      <c r="B4" s="142" t="s">
        <v>56</v>
      </c>
      <c r="C4" s="418"/>
      <c r="D4" s="419"/>
      <c r="E4" s="420"/>
    </row>
    <row r="5" spans="1:12" ht="24" customHeight="1" x14ac:dyDescent="0.3">
      <c r="A5" s="445"/>
      <c r="B5" s="142" t="s">
        <v>21</v>
      </c>
      <c r="C5" s="418"/>
      <c r="D5" s="419"/>
      <c r="E5" s="420"/>
    </row>
    <row r="6" spans="1:12" ht="24" customHeight="1" x14ac:dyDescent="0.3">
      <c r="A6" s="445"/>
      <c r="B6" s="142" t="s">
        <v>22</v>
      </c>
      <c r="C6" s="418"/>
      <c r="D6" s="419"/>
      <c r="E6" s="420"/>
    </row>
    <row r="7" spans="1:12" ht="24" customHeight="1" x14ac:dyDescent="0.3">
      <c r="A7" s="445"/>
      <c r="B7" s="142" t="s">
        <v>57</v>
      </c>
      <c r="C7" s="418"/>
      <c r="D7" s="419"/>
      <c r="E7" s="420"/>
    </row>
    <row r="8" spans="1:12" ht="24" customHeight="1" x14ac:dyDescent="0.3">
      <c r="A8" s="445"/>
      <c r="B8" s="142" t="s">
        <v>58</v>
      </c>
      <c r="C8" s="421" t="s">
        <v>199</v>
      </c>
      <c r="D8" s="422"/>
      <c r="E8" s="423"/>
    </row>
    <row r="9" spans="1:12" ht="24" customHeight="1" x14ac:dyDescent="0.3">
      <c r="A9" s="446"/>
      <c r="B9" s="142" t="s">
        <v>23</v>
      </c>
      <c r="C9" s="418"/>
      <c r="D9" s="419"/>
      <c r="E9" s="420"/>
      <c r="L9" s="141"/>
    </row>
    <row r="10" spans="1:12" ht="24" customHeight="1" x14ac:dyDescent="0.3">
      <c r="B10" s="150"/>
      <c r="C10" s="149"/>
      <c r="D10" s="149"/>
      <c r="E10" s="149"/>
      <c r="L10" s="141"/>
    </row>
    <row r="11" spans="1:12" ht="24" customHeight="1" x14ac:dyDescent="0.3">
      <c r="A11" s="444" t="s">
        <v>69</v>
      </c>
      <c r="B11" s="430" t="s">
        <v>188</v>
      </c>
      <c r="C11" s="431"/>
      <c r="D11" s="431"/>
      <c r="E11" s="432"/>
      <c r="L11" s="141"/>
    </row>
    <row r="12" spans="1:12" ht="49.5" customHeight="1" x14ac:dyDescent="0.3">
      <c r="A12" s="445"/>
      <c r="B12" s="433" t="s">
        <v>66</v>
      </c>
      <c r="C12" s="434"/>
      <c r="D12" s="434"/>
      <c r="E12" s="435"/>
      <c r="L12" s="141"/>
    </row>
    <row r="13" spans="1:12" ht="24" customHeight="1" x14ac:dyDescent="0.3">
      <c r="A13" s="445"/>
      <c r="B13" s="430" t="s">
        <v>189</v>
      </c>
      <c r="C13" s="431"/>
      <c r="D13" s="431"/>
      <c r="E13" s="432"/>
      <c r="L13" s="141"/>
    </row>
    <row r="14" spans="1:12" ht="70.5" customHeight="1" x14ac:dyDescent="0.3">
      <c r="A14" s="446"/>
      <c r="B14" s="433" t="s">
        <v>67</v>
      </c>
      <c r="C14" s="434"/>
      <c r="D14" s="434"/>
      <c r="E14" s="435"/>
      <c r="L14" s="141"/>
    </row>
    <row r="15" spans="1:12" ht="24" customHeight="1" x14ac:dyDescent="0.3">
      <c r="B15" s="143"/>
      <c r="C15" s="274" t="b">
        <v>0</v>
      </c>
      <c r="D15" s="274" t="b">
        <v>0</v>
      </c>
      <c r="E15" s="143"/>
    </row>
    <row r="16" spans="1:12" ht="24" customHeight="1" x14ac:dyDescent="0.3">
      <c r="A16" s="444" t="s">
        <v>70</v>
      </c>
      <c r="B16" s="144" t="s">
        <v>12</v>
      </c>
      <c r="C16" s="442" t="str">
        <f>"全（　"&amp;COUNT('エントリー表（メール申込用）'!A5:A154)&amp;"　）エントリー"</f>
        <v>全（　0　）エントリー</v>
      </c>
      <c r="D16" s="443"/>
      <c r="E16" s="147">
        <f>SUM('エントリー表（メール申込用）'!I5:I154)</f>
        <v>0</v>
      </c>
    </row>
    <row r="17" spans="1:5" ht="24" customHeight="1" x14ac:dyDescent="0.3">
      <c r="A17" s="445"/>
      <c r="B17" s="144" t="s">
        <v>15</v>
      </c>
      <c r="C17" s="154">
        <f>'基本情報（メール申込用）'!C4</f>
        <v>11000</v>
      </c>
      <c r="D17" s="151">
        <f>COUNTIFS('参加馬登録表 (メール申込用)'!$N$6:$N$55,"公認競技出場予定あり")</f>
        <v>0</v>
      </c>
      <c r="E17" s="147">
        <f t="shared" ref="E17:E18" si="0">C17*D17</f>
        <v>0</v>
      </c>
    </row>
    <row r="18" spans="1:5" ht="24" customHeight="1" x14ac:dyDescent="0.3">
      <c r="A18" s="445"/>
      <c r="B18" s="144" t="s">
        <v>15</v>
      </c>
      <c r="C18" s="154">
        <f>'基本情報（メール申込用）'!D4</f>
        <v>5500</v>
      </c>
      <c r="D18" s="151">
        <f>COUNTIFS('参加馬登録表 (メール申込用)'!$N$6:$N$55,"公認競技出場予定なし")+COUNTIFS('参加馬登録表 (メール申込用)'!$B$6:$B$55,"&lt;&gt;",'参加馬登録表 (メール申込用)'!$N$6:$N$55,"")</f>
        <v>0</v>
      </c>
      <c r="E18" s="147">
        <f t="shared" si="0"/>
        <v>0</v>
      </c>
    </row>
    <row r="19" spans="1:5" ht="24" hidden="1" customHeight="1" x14ac:dyDescent="0.3">
      <c r="A19" s="445"/>
      <c r="B19" s="144" t="s">
        <v>15</v>
      </c>
      <c r="C19" s="154">
        <f>'基本情報（メール申込用）'!E4</f>
        <v>0</v>
      </c>
      <c r="D19" s="151">
        <f>COUNTIFS('参加馬登録表 (メール申込用)'!$N$6:$N$55,"公認競技出場予定あり",'参加馬登録表 (メール申込用)'!$O$6:$O$55,"不参加",'参加馬登録表 (メール申込用)'!$P$6:$P$55,"不参加")</f>
        <v>0</v>
      </c>
      <c r="E19" s="147">
        <f t="shared" ref="E19:E22" si="1">C19*D19</f>
        <v>0</v>
      </c>
    </row>
    <row r="20" spans="1:5" ht="24" hidden="1" customHeight="1" x14ac:dyDescent="0.3">
      <c r="A20" s="445"/>
      <c r="B20" s="144" t="s">
        <v>99</v>
      </c>
      <c r="C20" s="154">
        <v>1000</v>
      </c>
      <c r="D20" s="152">
        <v>0</v>
      </c>
      <c r="E20" s="147">
        <f t="shared" si="1"/>
        <v>0</v>
      </c>
    </row>
    <row r="21" spans="1:5" ht="24" customHeight="1" x14ac:dyDescent="0.3">
      <c r="A21" s="445"/>
      <c r="B21" s="144" t="s">
        <v>100</v>
      </c>
      <c r="C21" s="154">
        <v>1000</v>
      </c>
      <c r="D21" s="318">
        <v>0</v>
      </c>
      <c r="E21" s="147">
        <f t="shared" si="1"/>
        <v>0</v>
      </c>
    </row>
    <row r="22" spans="1:5" ht="24" customHeight="1" thickBot="1" x14ac:dyDescent="0.35">
      <c r="A22" s="445"/>
      <c r="B22" s="145" t="s">
        <v>101</v>
      </c>
      <c r="C22" s="155">
        <v>1000</v>
      </c>
      <c r="D22" s="319">
        <v>0</v>
      </c>
      <c r="E22" s="148">
        <f t="shared" si="1"/>
        <v>0</v>
      </c>
    </row>
    <row r="23" spans="1:5" ht="31.5" customHeight="1" thickTop="1" x14ac:dyDescent="0.3">
      <c r="A23" s="445"/>
      <c r="B23" s="146" t="s">
        <v>59</v>
      </c>
      <c r="C23" s="436">
        <f>SUM(E16:E22)</f>
        <v>0</v>
      </c>
      <c r="D23" s="437"/>
      <c r="E23" s="438"/>
    </row>
    <row r="24" spans="1:5" ht="24" customHeight="1" x14ac:dyDescent="0.3">
      <c r="A24" s="446"/>
      <c r="B24" s="142" t="s">
        <v>60</v>
      </c>
      <c r="C24" s="424" t="s">
        <v>196</v>
      </c>
      <c r="D24" s="425"/>
      <c r="E24" s="426"/>
    </row>
    <row r="25" spans="1:5" ht="24" customHeight="1" x14ac:dyDescent="0.3">
      <c r="B25" s="143"/>
      <c r="C25" s="143"/>
      <c r="D25" s="143"/>
      <c r="E25" s="143"/>
    </row>
    <row r="26" spans="1:5" ht="24" customHeight="1" x14ac:dyDescent="0.3">
      <c r="A26" s="444" t="s">
        <v>71</v>
      </c>
      <c r="B26" s="156" t="s">
        <v>61</v>
      </c>
      <c r="C26" s="320">
        <v>43831</v>
      </c>
      <c r="D26" s="327" t="s">
        <v>197</v>
      </c>
      <c r="E26" s="321">
        <v>0</v>
      </c>
    </row>
    <row r="27" spans="1:5" ht="24" customHeight="1" x14ac:dyDescent="0.3">
      <c r="A27" s="445"/>
      <c r="B27" s="156" t="s">
        <v>62</v>
      </c>
      <c r="C27" s="424" t="s">
        <v>198</v>
      </c>
      <c r="D27" s="426"/>
      <c r="E27" s="322">
        <v>0</v>
      </c>
    </row>
    <row r="28" spans="1:5" ht="16.5" x14ac:dyDescent="0.3">
      <c r="A28" s="445"/>
      <c r="B28" s="427" t="s">
        <v>65</v>
      </c>
      <c r="C28" s="428"/>
      <c r="D28" s="428"/>
      <c r="E28" s="429"/>
    </row>
    <row r="29" spans="1:5" ht="62.25" customHeight="1" x14ac:dyDescent="0.3">
      <c r="A29" s="446"/>
      <c r="B29" s="439"/>
      <c r="C29" s="440"/>
      <c r="D29" s="440"/>
      <c r="E29" s="441"/>
    </row>
    <row r="30" spans="1:5" ht="24" customHeight="1" thickBot="1" x14ac:dyDescent="0.35"/>
    <row r="31" spans="1:5" ht="48" customHeight="1" thickBot="1" x14ac:dyDescent="0.35">
      <c r="A31" s="164" t="s">
        <v>76</v>
      </c>
      <c r="B31" s="416"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416"/>
      <c r="D31" s="416"/>
      <c r="E31" s="417"/>
    </row>
  </sheetData>
  <sheetProtection algorithmName="SHA-512" hashValue="2LGTWgTuJhnRKyICVUHoWVgw0MUzGxVgQ6Y22tNRQABCu85atYNvDXbA1ZErB6ERq6FH7flc5zZjiLVLt7W2+Q==" saltValue="ho2WXFCh+0u38hBMNdM3zw==" spinCount="100000" sheet="1" objects="1" scenarios="1" selectLockedCells="1"/>
  <mergeCells count="23">
    <mergeCell ref="A1:C1"/>
    <mergeCell ref="A3:A9"/>
    <mergeCell ref="A16:A24"/>
    <mergeCell ref="A26:A29"/>
    <mergeCell ref="A11:A14"/>
    <mergeCell ref="C3:E3"/>
    <mergeCell ref="C4:E4"/>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FB07B-10B0-405F-A439-B933988B2117}">
  <dimension ref="A1:N27"/>
  <sheetViews>
    <sheetView view="pageBreakPreview" zoomScaleNormal="100" zoomScaleSheetLayoutView="100" workbookViewId="0">
      <selection activeCell="B31" sqref="B31:E31"/>
    </sheetView>
  </sheetViews>
  <sheetFormatPr defaultRowHeight="16.5" x14ac:dyDescent="0.3"/>
  <cols>
    <col min="1" max="1" width="12.5" style="20" customWidth="1"/>
    <col min="2" max="2" width="20.125" style="20" customWidth="1"/>
    <col min="3" max="4" width="8.125" style="20" customWidth="1"/>
    <col min="5" max="6" width="6.25" style="20" customWidth="1"/>
    <col min="7" max="7" width="8.625" style="20" customWidth="1"/>
    <col min="8" max="8" width="12.5" style="20" customWidth="1"/>
    <col min="9" max="9" width="20.125" style="20" customWidth="1"/>
    <col min="10" max="11" width="8.125" style="20" customWidth="1"/>
    <col min="12" max="14" width="6.25" style="20" customWidth="1"/>
    <col min="15" max="16384" width="9" style="20"/>
  </cols>
  <sheetData>
    <row r="1" spans="1:14" ht="30" customHeight="1" thickBot="1" x14ac:dyDescent="0.4">
      <c r="A1" s="447" t="str">
        <f>'基本情報（メール申込用）'!B1&amp;"　参加人馬登録表"</f>
        <v>ナス・ホープフルホースショー　参加人馬登録表</v>
      </c>
      <c r="B1" s="448"/>
      <c r="C1" s="448"/>
      <c r="D1" s="448"/>
      <c r="E1" s="448"/>
      <c r="F1" s="449"/>
      <c r="G1" s="284"/>
      <c r="H1" s="284"/>
      <c r="I1" s="328" t="str">
        <f>"団体名："&amp;'団体情報・合計（メール申込用）'!C3</f>
        <v>団体名：</v>
      </c>
      <c r="J1" s="308"/>
      <c r="K1" s="308"/>
      <c r="L1" s="308"/>
      <c r="M1" s="308"/>
      <c r="N1" s="308"/>
    </row>
    <row r="2" spans="1:14" ht="11.25" customHeight="1" thickBot="1" x14ac:dyDescent="0.35"/>
    <row r="3" spans="1:14" ht="22.5" customHeight="1" thickBot="1" x14ac:dyDescent="0.35">
      <c r="A3" s="450" t="s">
        <v>8</v>
      </c>
      <c r="B3" s="451"/>
      <c r="C3" s="325"/>
      <c r="D3" s="301"/>
      <c r="E3" s="301"/>
      <c r="F3" s="301"/>
      <c r="G3" s="301"/>
      <c r="H3" s="301"/>
      <c r="I3" s="452"/>
      <c r="J3" s="452"/>
      <c r="K3" s="452"/>
      <c r="L3" s="452"/>
      <c r="M3" s="452"/>
      <c r="N3" s="453"/>
    </row>
    <row r="4" spans="1:14" ht="15" customHeight="1" x14ac:dyDescent="0.3">
      <c r="A4" s="454" t="s">
        <v>7</v>
      </c>
      <c r="B4" s="456" t="s">
        <v>186</v>
      </c>
      <c r="C4" s="457"/>
      <c r="D4" s="460" t="s">
        <v>2</v>
      </c>
      <c r="E4" s="460" t="s">
        <v>5</v>
      </c>
      <c r="F4" s="460" t="s">
        <v>1</v>
      </c>
      <c r="G4" s="460" t="s">
        <v>3</v>
      </c>
      <c r="H4" s="460" t="s">
        <v>0</v>
      </c>
      <c r="I4" s="460" t="s">
        <v>174</v>
      </c>
      <c r="J4" s="456" t="s">
        <v>4</v>
      </c>
      <c r="K4" s="457"/>
      <c r="L4" s="463" t="s">
        <v>175</v>
      </c>
      <c r="M4" s="460"/>
      <c r="N4" s="464"/>
    </row>
    <row r="5" spans="1:14" ht="15" customHeight="1" x14ac:dyDescent="0.3">
      <c r="A5" s="455"/>
      <c r="B5" s="458"/>
      <c r="C5" s="459"/>
      <c r="D5" s="461"/>
      <c r="E5" s="461"/>
      <c r="F5" s="461"/>
      <c r="G5" s="461"/>
      <c r="H5" s="461"/>
      <c r="I5" s="461"/>
      <c r="J5" s="458"/>
      <c r="K5" s="459"/>
      <c r="L5" s="302" t="s">
        <v>176</v>
      </c>
      <c r="M5" s="326" t="s">
        <v>177</v>
      </c>
      <c r="N5" s="304" t="s">
        <v>178</v>
      </c>
    </row>
    <row r="6" spans="1:14" ht="30" customHeight="1" x14ac:dyDescent="0.3">
      <c r="A6" s="336" t="str">
        <f>IF('参加馬登録表 (メール申込用)'!A6=0,"",'参加馬登録表 (メール申込用)'!A6)</f>
        <v/>
      </c>
      <c r="B6" s="467" t="str">
        <f>IF('参加馬登録表 (メール申込用)'!B6=0,"",'参加馬登録表 (メール申込用)'!B6)</f>
        <v/>
      </c>
      <c r="C6" s="468"/>
      <c r="D6" s="337" t="str">
        <f>IF('参加馬登録表 (メール申込用)'!D6=0,"",'参加馬登録表 (メール申込用)'!D6)</f>
        <v/>
      </c>
      <c r="E6" s="337" t="str">
        <f>IF('参加馬登録表 (メール申込用)'!E6=0,"",'参加馬登録表 (メール申込用)'!E6)</f>
        <v/>
      </c>
      <c r="F6" s="337" t="str">
        <f>IF('参加馬登録表 (メール申込用)'!F6=0,"",'参加馬登録表 (メール申込用)'!F6)</f>
        <v/>
      </c>
      <c r="G6" s="337" t="str">
        <f>IF('参加馬登録表 (メール申込用)'!G6=0,"",'参加馬登録表 (メール申込用)'!G6)</f>
        <v/>
      </c>
      <c r="H6" s="337" t="str">
        <f>IF('参加馬登録表 (メール申込用)'!H6=0,"",'参加馬登録表 (メール申込用)'!H6)</f>
        <v/>
      </c>
      <c r="I6" s="337" t="str">
        <f>IF('参加馬登録表 (メール申込用)'!J6=0,"",'参加馬登録表 (メール申込用)'!J6)</f>
        <v/>
      </c>
      <c r="J6" s="467" t="str">
        <f>IF('参加馬登録表 (メール申込用)'!I6=0,"",'参加馬登録表 (メール申込用)'!I6)</f>
        <v/>
      </c>
      <c r="K6" s="468"/>
      <c r="L6" s="329"/>
      <c r="M6" s="330"/>
      <c r="N6" s="331"/>
    </row>
    <row r="7" spans="1:14" ht="30" customHeight="1" x14ac:dyDescent="0.3">
      <c r="A7" s="336" t="str">
        <f>IF('参加馬登録表 (メール申込用)'!A7=0,"",'参加馬登録表 (メール申込用)'!A7)</f>
        <v/>
      </c>
      <c r="B7" s="467" t="str">
        <f>IF('参加馬登録表 (メール申込用)'!B7=0,"",'参加馬登録表 (メール申込用)'!B7)</f>
        <v/>
      </c>
      <c r="C7" s="468"/>
      <c r="D7" s="337" t="str">
        <f>IF('参加馬登録表 (メール申込用)'!D7=0,"",'参加馬登録表 (メール申込用)'!D7)</f>
        <v/>
      </c>
      <c r="E7" s="337" t="str">
        <f>IF('参加馬登録表 (メール申込用)'!E7=0,"",'参加馬登録表 (メール申込用)'!E7)</f>
        <v/>
      </c>
      <c r="F7" s="337" t="str">
        <f>IF('参加馬登録表 (メール申込用)'!F7=0,"",'参加馬登録表 (メール申込用)'!F7)</f>
        <v/>
      </c>
      <c r="G7" s="337" t="str">
        <f>IF('参加馬登録表 (メール申込用)'!G7=0,"",'参加馬登録表 (メール申込用)'!G7)</f>
        <v/>
      </c>
      <c r="H7" s="337" t="str">
        <f>IF('参加馬登録表 (メール申込用)'!H7=0,"",'参加馬登録表 (メール申込用)'!H7)</f>
        <v/>
      </c>
      <c r="I7" s="337" t="str">
        <f>IF('参加馬登録表 (メール申込用)'!J7=0,"",'参加馬登録表 (メール申込用)'!J7)</f>
        <v/>
      </c>
      <c r="J7" s="467" t="str">
        <f>IF('参加馬登録表 (メール申込用)'!I7=0,"",'参加馬登録表 (メール申込用)'!I7)</f>
        <v/>
      </c>
      <c r="K7" s="468"/>
      <c r="L7" s="332"/>
      <c r="M7" s="332"/>
      <c r="N7" s="333"/>
    </row>
    <row r="8" spans="1:14" ht="30" customHeight="1" x14ac:dyDescent="0.3">
      <c r="A8" s="336" t="str">
        <f>IF('参加馬登録表 (メール申込用)'!A8=0,"",'参加馬登録表 (メール申込用)'!A8)</f>
        <v/>
      </c>
      <c r="B8" s="467" t="str">
        <f>IF('参加馬登録表 (メール申込用)'!B8=0,"",'参加馬登録表 (メール申込用)'!B8)</f>
        <v/>
      </c>
      <c r="C8" s="468"/>
      <c r="D8" s="337" t="str">
        <f>IF('参加馬登録表 (メール申込用)'!D8=0,"",'参加馬登録表 (メール申込用)'!D8)</f>
        <v/>
      </c>
      <c r="E8" s="337" t="str">
        <f>IF('参加馬登録表 (メール申込用)'!E8=0,"",'参加馬登録表 (メール申込用)'!E8)</f>
        <v/>
      </c>
      <c r="F8" s="337" t="str">
        <f>IF('参加馬登録表 (メール申込用)'!F8=0,"",'参加馬登録表 (メール申込用)'!F8)</f>
        <v/>
      </c>
      <c r="G8" s="337" t="str">
        <f>IF('参加馬登録表 (メール申込用)'!G8=0,"",'参加馬登録表 (メール申込用)'!G8)</f>
        <v/>
      </c>
      <c r="H8" s="337" t="str">
        <f>IF('参加馬登録表 (メール申込用)'!H8=0,"",'参加馬登録表 (メール申込用)'!H8)</f>
        <v/>
      </c>
      <c r="I8" s="337" t="str">
        <f>IF('参加馬登録表 (メール申込用)'!J8=0,"",'参加馬登録表 (メール申込用)'!J8)</f>
        <v/>
      </c>
      <c r="J8" s="467" t="str">
        <f>IF('参加馬登録表 (メール申込用)'!I8=0,"",'参加馬登録表 (メール申込用)'!I8)</f>
        <v/>
      </c>
      <c r="K8" s="468"/>
      <c r="L8" s="329"/>
      <c r="M8" s="330"/>
      <c r="N8" s="331"/>
    </row>
    <row r="9" spans="1:14" ht="30" customHeight="1" x14ac:dyDescent="0.3">
      <c r="A9" s="336" t="str">
        <f>IF('参加馬登録表 (メール申込用)'!A9=0,"",'参加馬登録表 (メール申込用)'!A9)</f>
        <v/>
      </c>
      <c r="B9" s="467" t="str">
        <f>IF('参加馬登録表 (メール申込用)'!B9=0,"",'参加馬登録表 (メール申込用)'!B9)</f>
        <v/>
      </c>
      <c r="C9" s="468"/>
      <c r="D9" s="337" t="str">
        <f>IF('参加馬登録表 (メール申込用)'!D9=0,"",'参加馬登録表 (メール申込用)'!D9)</f>
        <v/>
      </c>
      <c r="E9" s="337" t="str">
        <f>IF('参加馬登録表 (メール申込用)'!E9=0,"",'参加馬登録表 (メール申込用)'!E9)</f>
        <v/>
      </c>
      <c r="F9" s="337" t="str">
        <f>IF('参加馬登録表 (メール申込用)'!F9=0,"",'参加馬登録表 (メール申込用)'!F9)</f>
        <v/>
      </c>
      <c r="G9" s="337" t="str">
        <f>IF('参加馬登録表 (メール申込用)'!G9=0,"",'参加馬登録表 (メール申込用)'!G9)</f>
        <v/>
      </c>
      <c r="H9" s="337" t="str">
        <f>IF('参加馬登録表 (メール申込用)'!H9=0,"",'参加馬登録表 (メール申込用)'!H9)</f>
        <v/>
      </c>
      <c r="I9" s="337" t="str">
        <f>IF('参加馬登録表 (メール申込用)'!J9=0,"",'参加馬登録表 (メール申込用)'!J9)</f>
        <v/>
      </c>
      <c r="J9" s="467" t="str">
        <f>IF('参加馬登録表 (メール申込用)'!I9=0,"",'参加馬登録表 (メール申込用)'!I9)</f>
        <v/>
      </c>
      <c r="K9" s="468"/>
      <c r="L9" s="332"/>
      <c r="M9" s="332"/>
      <c r="N9" s="333"/>
    </row>
    <row r="10" spans="1:14" ht="30" customHeight="1" x14ac:dyDescent="0.3">
      <c r="A10" s="336" t="str">
        <f>IF('参加馬登録表 (メール申込用)'!A10=0,"",'参加馬登録表 (メール申込用)'!A10)</f>
        <v/>
      </c>
      <c r="B10" s="467" t="str">
        <f>IF('参加馬登録表 (メール申込用)'!B10=0,"",'参加馬登録表 (メール申込用)'!B10)</f>
        <v/>
      </c>
      <c r="C10" s="468"/>
      <c r="D10" s="337" t="str">
        <f>IF('参加馬登録表 (メール申込用)'!D10=0,"",'参加馬登録表 (メール申込用)'!D10)</f>
        <v/>
      </c>
      <c r="E10" s="337" t="str">
        <f>IF('参加馬登録表 (メール申込用)'!E10=0,"",'参加馬登録表 (メール申込用)'!E10)</f>
        <v/>
      </c>
      <c r="F10" s="337" t="str">
        <f>IF('参加馬登録表 (メール申込用)'!F10=0,"",'参加馬登録表 (メール申込用)'!F10)</f>
        <v/>
      </c>
      <c r="G10" s="337" t="str">
        <f>IF('参加馬登録表 (メール申込用)'!G10=0,"",'参加馬登録表 (メール申込用)'!G10)</f>
        <v/>
      </c>
      <c r="H10" s="337" t="str">
        <f>IF('参加馬登録表 (メール申込用)'!H10=0,"",'参加馬登録表 (メール申込用)'!H10)</f>
        <v/>
      </c>
      <c r="I10" s="337" t="str">
        <f>IF('参加馬登録表 (メール申込用)'!J10=0,"",'参加馬登録表 (メール申込用)'!J10)</f>
        <v/>
      </c>
      <c r="J10" s="467" t="str">
        <f>IF('参加馬登録表 (メール申込用)'!I10=0,"",'参加馬登録表 (メール申込用)'!I10)</f>
        <v xml:space="preserve"> </v>
      </c>
      <c r="K10" s="468"/>
      <c r="L10" s="329"/>
      <c r="M10" s="330"/>
      <c r="N10" s="331"/>
    </row>
    <row r="11" spans="1:14" ht="30" customHeight="1" x14ac:dyDescent="0.3">
      <c r="A11" s="336" t="str">
        <f>IF('参加馬登録表 (メール申込用)'!A11=0,"",'参加馬登録表 (メール申込用)'!A11)</f>
        <v/>
      </c>
      <c r="B11" s="467" t="str">
        <f>IF('参加馬登録表 (メール申込用)'!B11=0,"",'参加馬登録表 (メール申込用)'!B11)</f>
        <v/>
      </c>
      <c r="C11" s="468"/>
      <c r="D11" s="337" t="str">
        <f>IF('参加馬登録表 (メール申込用)'!D11=0,"",'参加馬登録表 (メール申込用)'!D11)</f>
        <v/>
      </c>
      <c r="E11" s="337" t="str">
        <f>IF('参加馬登録表 (メール申込用)'!E11=0,"",'参加馬登録表 (メール申込用)'!E11)</f>
        <v/>
      </c>
      <c r="F11" s="337" t="str">
        <f>IF('参加馬登録表 (メール申込用)'!F11=0,"",'参加馬登録表 (メール申込用)'!F11)</f>
        <v/>
      </c>
      <c r="G11" s="337" t="str">
        <f>IF('参加馬登録表 (メール申込用)'!G11=0,"",'参加馬登録表 (メール申込用)'!G11)</f>
        <v/>
      </c>
      <c r="H11" s="337" t="str">
        <f>IF('参加馬登録表 (メール申込用)'!H11=0,"",'参加馬登録表 (メール申込用)'!H11)</f>
        <v/>
      </c>
      <c r="I11" s="337" t="str">
        <f>IF('参加馬登録表 (メール申込用)'!J11=0,"",'参加馬登録表 (メール申込用)'!J11)</f>
        <v/>
      </c>
      <c r="J11" s="467" t="str">
        <f>IF('参加馬登録表 (メール申込用)'!I11=0,"",'参加馬登録表 (メール申込用)'!I11)</f>
        <v xml:space="preserve"> </v>
      </c>
      <c r="K11" s="468"/>
      <c r="L11" s="332"/>
      <c r="M11" s="332"/>
      <c r="N11" s="333"/>
    </row>
    <row r="12" spans="1:14" ht="30" customHeight="1" x14ac:dyDescent="0.3">
      <c r="A12" s="336" t="str">
        <f>IF('参加馬登録表 (メール申込用)'!A12=0,"",'参加馬登録表 (メール申込用)'!A12)</f>
        <v/>
      </c>
      <c r="B12" s="467" t="str">
        <f>IF('参加馬登録表 (メール申込用)'!B12=0,"",'参加馬登録表 (メール申込用)'!B12)</f>
        <v/>
      </c>
      <c r="C12" s="468"/>
      <c r="D12" s="337" t="str">
        <f>IF('参加馬登録表 (メール申込用)'!D12=0,"",'参加馬登録表 (メール申込用)'!D12)</f>
        <v/>
      </c>
      <c r="E12" s="337" t="str">
        <f>IF('参加馬登録表 (メール申込用)'!E12=0,"",'参加馬登録表 (メール申込用)'!E12)</f>
        <v/>
      </c>
      <c r="F12" s="337" t="str">
        <f>IF('参加馬登録表 (メール申込用)'!F12=0,"",'参加馬登録表 (メール申込用)'!F12)</f>
        <v/>
      </c>
      <c r="G12" s="337" t="str">
        <f>IF('参加馬登録表 (メール申込用)'!G12=0,"",'参加馬登録表 (メール申込用)'!G12)</f>
        <v/>
      </c>
      <c r="H12" s="337" t="str">
        <f>IF('参加馬登録表 (メール申込用)'!H12=0,"",'参加馬登録表 (メール申込用)'!H12)</f>
        <v/>
      </c>
      <c r="I12" s="337" t="str">
        <f>IF('参加馬登録表 (メール申込用)'!J12=0,"",'参加馬登録表 (メール申込用)'!J12)</f>
        <v/>
      </c>
      <c r="J12" s="467" t="str">
        <f>IF('参加馬登録表 (メール申込用)'!I12=0,"",'参加馬登録表 (メール申込用)'!I12)</f>
        <v xml:space="preserve"> </v>
      </c>
      <c r="K12" s="468"/>
      <c r="L12" s="329"/>
      <c r="M12" s="330"/>
      <c r="N12" s="331"/>
    </row>
    <row r="13" spans="1:14" ht="30" customHeight="1" thickBot="1" x14ac:dyDescent="0.35">
      <c r="A13" s="336" t="str">
        <f>IF('参加馬登録表 (メール申込用)'!A13=0,"",'参加馬登録表 (メール申込用)'!A13)</f>
        <v/>
      </c>
      <c r="B13" s="465" t="str">
        <f>IF('参加馬登録表 (メール申込用)'!B13=0,"",'参加馬登録表 (メール申込用)'!B13)</f>
        <v/>
      </c>
      <c r="C13" s="466"/>
      <c r="D13" s="337" t="str">
        <f>IF('参加馬登録表 (メール申込用)'!D13=0,"",'参加馬登録表 (メール申込用)'!D13)</f>
        <v/>
      </c>
      <c r="E13" s="337" t="str">
        <f>IF('参加馬登録表 (メール申込用)'!E13=0,"",'参加馬登録表 (メール申込用)'!E13)</f>
        <v/>
      </c>
      <c r="F13" s="337" t="str">
        <f>IF('参加馬登録表 (メール申込用)'!F13=0,"",'参加馬登録表 (メール申込用)'!F13)</f>
        <v/>
      </c>
      <c r="G13" s="337" t="str">
        <f>IF('参加馬登録表 (メール申込用)'!G13=0,"",'参加馬登録表 (メール申込用)'!G13)</f>
        <v/>
      </c>
      <c r="H13" s="337" t="str">
        <f>IF('参加馬登録表 (メール申込用)'!H13=0,"",'参加馬登録表 (メール申込用)'!H13)</f>
        <v/>
      </c>
      <c r="I13" s="337" t="str">
        <f>IF('参加馬登録表 (メール申込用)'!J13=0,"",'参加馬登録表 (メール申込用)'!J13)</f>
        <v/>
      </c>
      <c r="J13" s="465" t="str">
        <f>IF('参加馬登録表 (メール申込用)'!I13=0,"",'参加馬登録表 (メール申込用)'!I13)</f>
        <v xml:space="preserve"> </v>
      </c>
      <c r="K13" s="466"/>
      <c r="L13" s="334"/>
      <c r="M13" s="334"/>
      <c r="N13" s="335"/>
    </row>
    <row r="14" spans="1:14" ht="18" customHeight="1" thickBot="1" x14ac:dyDescent="0.35">
      <c r="A14" s="462" t="s">
        <v>185</v>
      </c>
      <c r="B14" s="462"/>
      <c r="C14" s="462"/>
      <c r="D14" s="462"/>
      <c r="E14" s="462"/>
      <c r="F14" s="462"/>
      <c r="G14" s="462"/>
      <c r="H14" s="462"/>
      <c r="I14" s="462"/>
      <c r="J14" s="462"/>
      <c r="K14" s="462"/>
      <c r="L14" s="462"/>
      <c r="M14" s="462"/>
      <c r="N14" s="462"/>
    </row>
    <row r="15" spans="1:14" ht="22.5" customHeight="1" thickBot="1" x14ac:dyDescent="0.35">
      <c r="A15" s="450" t="s">
        <v>9</v>
      </c>
      <c r="B15" s="451"/>
      <c r="C15" s="325"/>
      <c r="D15" s="301"/>
      <c r="E15" s="301"/>
      <c r="F15" s="301"/>
      <c r="G15" s="301"/>
      <c r="H15" s="301"/>
      <c r="I15" s="452"/>
      <c r="J15" s="452"/>
      <c r="K15" s="452"/>
      <c r="L15" s="452"/>
      <c r="M15" s="452"/>
      <c r="N15" s="453"/>
    </row>
    <row r="16" spans="1:14" ht="15" customHeight="1" x14ac:dyDescent="0.3">
      <c r="A16" s="454" t="s">
        <v>7</v>
      </c>
      <c r="B16" s="313" t="s">
        <v>10</v>
      </c>
      <c r="C16" s="469" t="s">
        <v>5</v>
      </c>
      <c r="D16" s="460" t="s">
        <v>2</v>
      </c>
      <c r="E16" s="470" t="s">
        <v>39</v>
      </c>
      <c r="F16" s="470"/>
      <c r="G16" s="470"/>
      <c r="H16" s="454" t="s">
        <v>7</v>
      </c>
      <c r="I16" s="313" t="s">
        <v>10</v>
      </c>
      <c r="J16" s="469" t="s">
        <v>5</v>
      </c>
      <c r="K16" s="460" t="s">
        <v>2</v>
      </c>
      <c r="L16" s="470" t="s">
        <v>39</v>
      </c>
      <c r="M16" s="470"/>
      <c r="N16" s="472"/>
    </row>
    <row r="17" spans="1:14" ht="15" customHeight="1" x14ac:dyDescent="0.3">
      <c r="A17" s="455"/>
      <c r="B17" s="314" t="s">
        <v>16</v>
      </c>
      <c r="C17" s="459"/>
      <c r="D17" s="461"/>
      <c r="E17" s="471"/>
      <c r="F17" s="471"/>
      <c r="G17" s="480"/>
      <c r="H17" s="455"/>
      <c r="I17" s="314" t="s">
        <v>16</v>
      </c>
      <c r="J17" s="459"/>
      <c r="K17" s="461"/>
      <c r="L17" s="471"/>
      <c r="M17" s="471"/>
      <c r="N17" s="473"/>
    </row>
    <row r="18" spans="1:14" ht="15" customHeight="1" x14ac:dyDescent="0.3">
      <c r="A18" s="474">
        <f>'参加選手登録表 (メール申込用)'!A5</f>
        <v>0</v>
      </c>
      <c r="B18" s="338">
        <f>'参加選手登録表 (メール申込用)'!C5</f>
        <v>0</v>
      </c>
      <c r="C18" s="475">
        <f>'参加選手登録表 (メール申込用)'!E5</f>
        <v>0</v>
      </c>
      <c r="D18" s="475">
        <f>'参加選手登録表 (メール申込用)'!D5</f>
        <v>0</v>
      </c>
      <c r="E18" s="476">
        <f>'参加選手登録表 (メール申込用)'!G5</f>
        <v>0</v>
      </c>
      <c r="F18" s="476"/>
      <c r="G18" s="478"/>
      <c r="H18" s="479"/>
      <c r="I18" s="315"/>
      <c r="J18" s="478"/>
      <c r="K18" s="481"/>
      <c r="L18" s="482"/>
      <c r="M18" s="482"/>
      <c r="N18" s="484"/>
    </row>
    <row r="19" spans="1:14" ht="25.5" customHeight="1" x14ac:dyDescent="0.3">
      <c r="A19" s="474"/>
      <c r="B19" s="340">
        <f>'参加選手登録表 (メール申込用)'!B5</f>
        <v>0</v>
      </c>
      <c r="C19" s="475"/>
      <c r="D19" s="475"/>
      <c r="E19" s="477"/>
      <c r="F19" s="477"/>
      <c r="G19" s="478"/>
      <c r="H19" s="479"/>
      <c r="I19" s="316"/>
      <c r="J19" s="478"/>
      <c r="K19" s="481"/>
      <c r="L19" s="483"/>
      <c r="M19" s="483"/>
      <c r="N19" s="484"/>
    </row>
    <row r="20" spans="1:14" ht="15" customHeight="1" x14ac:dyDescent="0.3">
      <c r="A20" s="474">
        <f>'参加選手登録表 (メール申込用)'!A6</f>
        <v>0</v>
      </c>
      <c r="B20" s="338">
        <f>'参加選手登録表 (メール申込用)'!C6</f>
        <v>0</v>
      </c>
      <c r="C20" s="475">
        <f>'参加選手登録表 (メール申込用)'!E6</f>
        <v>0</v>
      </c>
      <c r="D20" s="475">
        <f>'参加選手登録表 (メール申込用)'!D6</f>
        <v>0</v>
      </c>
      <c r="E20" s="476">
        <f>'参加選手登録表 (メール申込用)'!G6</f>
        <v>0</v>
      </c>
      <c r="F20" s="476"/>
      <c r="G20" s="478"/>
      <c r="H20" s="479"/>
      <c r="I20" s="315"/>
      <c r="J20" s="478"/>
      <c r="K20" s="481"/>
      <c r="L20" s="482"/>
      <c r="M20" s="482"/>
      <c r="N20" s="484"/>
    </row>
    <row r="21" spans="1:14" ht="25.5" customHeight="1" x14ac:dyDescent="0.3">
      <c r="A21" s="474"/>
      <c r="B21" s="340">
        <f>'参加選手登録表 (メール申込用)'!B6</f>
        <v>0</v>
      </c>
      <c r="C21" s="475"/>
      <c r="D21" s="475"/>
      <c r="E21" s="477"/>
      <c r="F21" s="477"/>
      <c r="G21" s="478"/>
      <c r="H21" s="479"/>
      <c r="I21" s="316"/>
      <c r="J21" s="478"/>
      <c r="K21" s="481"/>
      <c r="L21" s="483"/>
      <c r="M21" s="483"/>
      <c r="N21" s="484"/>
    </row>
    <row r="22" spans="1:14" ht="15" customHeight="1" x14ac:dyDescent="0.3">
      <c r="A22" s="485">
        <f>'参加選手登録表 (メール申込用)'!A7</f>
        <v>0</v>
      </c>
      <c r="B22" s="338">
        <f>'参加選手登録表 (メール申込用)'!C7</f>
        <v>0</v>
      </c>
      <c r="C22" s="475">
        <f>'参加選手登録表 (メール申込用)'!E7</f>
        <v>0</v>
      </c>
      <c r="D22" s="475">
        <f>'参加選手登録表 (メール申込用)'!D7</f>
        <v>0</v>
      </c>
      <c r="E22" s="476">
        <f>'参加選手登録表 (メール申込用)'!G7</f>
        <v>0</v>
      </c>
      <c r="F22" s="476"/>
      <c r="G22" s="478"/>
      <c r="H22" s="479"/>
      <c r="I22" s="315"/>
      <c r="J22" s="478"/>
      <c r="K22" s="481"/>
      <c r="L22" s="482"/>
      <c r="M22" s="482"/>
      <c r="N22" s="484"/>
    </row>
    <row r="23" spans="1:14" ht="25.5" customHeight="1" x14ac:dyDescent="0.3">
      <c r="A23" s="486"/>
      <c r="B23" s="340">
        <f>'参加選手登録表 (メール申込用)'!B7</f>
        <v>0</v>
      </c>
      <c r="C23" s="475"/>
      <c r="D23" s="475"/>
      <c r="E23" s="477"/>
      <c r="F23" s="477"/>
      <c r="G23" s="478"/>
      <c r="H23" s="479"/>
      <c r="I23" s="316"/>
      <c r="J23" s="478"/>
      <c r="K23" s="481"/>
      <c r="L23" s="483"/>
      <c r="M23" s="483"/>
      <c r="N23" s="484"/>
    </row>
    <row r="24" spans="1:14" ht="15" customHeight="1" x14ac:dyDescent="0.3">
      <c r="A24" s="485">
        <f>'参加選手登録表 (メール申込用)'!A8</f>
        <v>0</v>
      </c>
      <c r="B24" s="338">
        <f>'参加選手登録表 (メール申込用)'!C8</f>
        <v>0</v>
      </c>
      <c r="C24" s="475">
        <f>'参加選手登録表 (メール申込用)'!E8</f>
        <v>0</v>
      </c>
      <c r="D24" s="475">
        <f>'参加選手登録表 (メール申込用)'!D8</f>
        <v>0</v>
      </c>
      <c r="E24" s="476">
        <f>'参加選手登録表 (メール申込用)'!G8</f>
        <v>0</v>
      </c>
      <c r="F24" s="476"/>
      <c r="G24" s="478"/>
      <c r="H24" s="479"/>
      <c r="I24" s="315"/>
      <c r="J24" s="478"/>
      <c r="K24" s="481"/>
      <c r="L24" s="482"/>
      <c r="M24" s="482"/>
      <c r="N24" s="484"/>
    </row>
    <row r="25" spans="1:14" ht="25.5" customHeight="1" x14ac:dyDescent="0.3">
      <c r="A25" s="486"/>
      <c r="B25" s="340">
        <f>'参加選手登録表 (メール申込用)'!B8</f>
        <v>0</v>
      </c>
      <c r="C25" s="475"/>
      <c r="D25" s="475"/>
      <c r="E25" s="477"/>
      <c r="F25" s="477"/>
      <c r="G25" s="478"/>
      <c r="H25" s="479"/>
      <c r="I25" s="316"/>
      <c r="J25" s="478"/>
      <c r="K25" s="481"/>
      <c r="L25" s="483"/>
      <c r="M25" s="483"/>
      <c r="N25" s="484"/>
    </row>
    <row r="26" spans="1:14" ht="15" customHeight="1" x14ac:dyDescent="0.3">
      <c r="A26" s="485"/>
      <c r="B26" s="338"/>
      <c r="C26" s="475"/>
      <c r="D26" s="481"/>
      <c r="E26" s="482"/>
      <c r="F26" s="482"/>
      <c r="G26" s="478"/>
      <c r="H26" s="479"/>
      <c r="I26" s="315"/>
      <c r="J26" s="478"/>
      <c r="K26" s="481"/>
      <c r="L26" s="482"/>
      <c r="M26" s="482"/>
      <c r="N26" s="484"/>
    </row>
    <row r="27" spans="1:14" ht="25.5" customHeight="1" thickBot="1" x14ac:dyDescent="0.35">
      <c r="A27" s="487"/>
      <c r="B27" s="339"/>
      <c r="C27" s="488"/>
      <c r="D27" s="489"/>
      <c r="E27" s="490"/>
      <c r="F27" s="490"/>
      <c r="G27" s="491"/>
      <c r="H27" s="493"/>
      <c r="I27" s="317"/>
      <c r="J27" s="491"/>
      <c r="K27" s="489"/>
      <c r="L27" s="490"/>
      <c r="M27" s="490"/>
      <c r="N27" s="492"/>
    </row>
  </sheetData>
  <mergeCells count="92">
    <mergeCell ref="J26:J27"/>
    <mergeCell ref="K26:K27"/>
    <mergeCell ref="L26:M27"/>
    <mergeCell ref="N26:N27"/>
    <mergeCell ref="B6:C6"/>
    <mergeCell ref="J6:K6"/>
    <mergeCell ref="B7:C7"/>
    <mergeCell ref="B8:C8"/>
    <mergeCell ref="B9:C9"/>
    <mergeCell ref="B10:C10"/>
    <mergeCell ref="J24:J25"/>
    <mergeCell ref="K24:K25"/>
    <mergeCell ref="L24:M25"/>
    <mergeCell ref="N24:N25"/>
    <mergeCell ref="H26:H27"/>
    <mergeCell ref="J22:J23"/>
    <mergeCell ref="A26:A27"/>
    <mergeCell ref="C26:C27"/>
    <mergeCell ref="D26:D27"/>
    <mergeCell ref="E26:F27"/>
    <mergeCell ref="G26:G27"/>
    <mergeCell ref="H22:H23"/>
    <mergeCell ref="K22:K23"/>
    <mergeCell ref="L22:M23"/>
    <mergeCell ref="N22:N23"/>
    <mergeCell ref="A24:A25"/>
    <mergeCell ref="C24:C25"/>
    <mergeCell ref="D24:D25"/>
    <mergeCell ref="E24:F25"/>
    <mergeCell ref="G24:G25"/>
    <mergeCell ref="H24:H25"/>
    <mergeCell ref="A22:A23"/>
    <mergeCell ref="C22:C23"/>
    <mergeCell ref="D22:D23"/>
    <mergeCell ref="E22:F23"/>
    <mergeCell ref="G22:G23"/>
    <mergeCell ref="J18:J19"/>
    <mergeCell ref="K18:K19"/>
    <mergeCell ref="L18:M19"/>
    <mergeCell ref="N18:N19"/>
    <mergeCell ref="A20:A21"/>
    <mergeCell ref="C20:C21"/>
    <mergeCell ref="D20:D21"/>
    <mergeCell ref="E20:F21"/>
    <mergeCell ref="G20:G21"/>
    <mergeCell ref="H20:H21"/>
    <mergeCell ref="J20:J21"/>
    <mergeCell ref="K20:K21"/>
    <mergeCell ref="L20:M21"/>
    <mergeCell ref="N20:N21"/>
    <mergeCell ref="J16:J17"/>
    <mergeCell ref="K16:K17"/>
    <mergeCell ref="L16:M17"/>
    <mergeCell ref="N16:N17"/>
    <mergeCell ref="A18:A19"/>
    <mergeCell ref="C18:C19"/>
    <mergeCell ref="D18:D19"/>
    <mergeCell ref="E18:F19"/>
    <mergeCell ref="G18:G19"/>
    <mergeCell ref="H18:H19"/>
    <mergeCell ref="A16:A17"/>
    <mergeCell ref="C16:C17"/>
    <mergeCell ref="D16:D17"/>
    <mergeCell ref="E16:F17"/>
    <mergeCell ref="G16:G17"/>
    <mergeCell ref="H16:H17"/>
    <mergeCell ref="A14:N14"/>
    <mergeCell ref="A15:B15"/>
    <mergeCell ref="I15:N15"/>
    <mergeCell ref="I4:I5"/>
    <mergeCell ref="J4:K5"/>
    <mergeCell ref="L4:N4"/>
    <mergeCell ref="J13:K13"/>
    <mergeCell ref="J12:K12"/>
    <mergeCell ref="B13:C13"/>
    <mergeCell ref="J7:K7"/>
    <mergeCell ref="J8:K8"/>
    <mergeCell ref="J9:K9"/>
    <mergeCell ref="J10:K10"/>
    <mergeCell ref="J11:K11"/>
    <mergeCell ref="B11:C11"/>
    <mergeCell ref="B12:C12"/>
    <mergeCell ref="A1:F1"/>
    <mergeCell ref="A3:B3"/>
    <mergeCell ref="I3:N3"/>
    <mergeCell ref="A4:A5"/>
    <mergeCell ref="B4:C5"/>
    <mergeCell ref="D4:D5"/>
    <mergeCell ref="E4:E5"/>
    <mergeCell ref="F4:F5"/>
    <mergeCell ref="G4:G5"/>
    <mergeCell ref="H4:H5"/>
  </mergeCells>
  <phoneticPr fontId="2"/>
  <pageMargins left="0.62992125984251968" right="0.43307086614173229"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Normal="100" zoomScaleSheetLayoutView="100" workbookViewId="0">
      <selection activeCell="C3" sqref="C3:E3"/>
    </sheetView>
  </sheetViews>
  <sheetFormatPr defaultRowHeight="16.5" x14ac:dyDescent="0.3"/>
  <cols>
    <col min="1" max="1" width="12.5" style="20" customWidth="1"/>
    <col min="2" max="2" width="20.125" style="20" customWidth="1"/>
    <col min="3" max="4" width="8.125" style="20" customWidth="1"/>
    <col min="5" max="6" width="6.25" style="20" customWidth="1"/>
    <col min="7" max="7" width="8.625" style="20" customWidth="1"/>
    <col min="8" max="8" width="12.5" style="20" customWidth="1"/>
    <col min="9" max="9" width="20.125" style="20" customWidth="1"/>
    <col min="10" max="11" width="8.125" style="20" customWidth="1"/>
    <col min="12" max="14" width="6.25" style="20" customWidth="1"/>
    <col min="15" max="16384" width="9" style="20"/>
  </cols>
  <sheetData>
    <row r="1" spans="1:14" ht="30" customHeight="1" thickBot="1" x14ac:dyDescent="0.35">
      <c r="A1" s="447" t="str">
        <f>'基本情報（メール申込用）'!B1&amp;"　参加人馬登録表"</f>
        <v>ナス・ホープフルホースショー　参加人馬登録表</v>
      </c>
      <c r="B1" s="448"/>
      <c r="C1" s="448"/>
      <c r="D1" s="448"/>
      <c r="E1" s="448"/>
      <c r="F1" s="449"/>
      <c r="G1" s="284"/>
      <c r="H1" s="284"/>
      <c r="I1" s="309" t="s">
        <v>151</v>
      </c>
      <c r="J1" s="308"/>
      <c r="K1" s="308"/>
      <c r="L1" s="308"/>
      <c r="M1" s="308"/>
      <c r="N1" s="308"/>
    </row>
    <row r="2" spans="1:14" ht="11.25" customHeight="1" thickBot="1" x14ac:dyDescent="0.35"/>
    <row r="3" spans="1:14" ht="22.5" customHeight="1" thickBot="1" x14ac:dyDescent="0.35">
      <c r="A3" s="450" t="s">
        <v>8</v>
      </c>
      <c r="B3" s="451"/>
      <c r="C3" s="297"/>
      <c r="D3" s="301"/>
      <c r="E3" s="301"/>
      <c r="F3" s="301"/>
      <c r="G3" s="301"/>
      <c r="H3" s="301"/>
      <c r="I3" s="452"/>
      <c r="J3" s="452"/>
      <c r="K3" s="452"/>
      <c r="L3" s="452"/>
      <c r="M3" s="452"/>
      <c r="N3" s="453"/>
    </row>
    <row r="4" spans="1:14" ht="15" customHeight="1" x14ac:dyDescent="0.3">
      <c r="A4" s="454" t="s">
        <v>7</v>
      </c>
      <c r="B4" s="456" t="s">
        <v>186</v>
      </c>
      <c r="C4" s="457"/>
      <c r="D4" s="460" t="s">
        <v>2</v>
      </c>
      <c r="E4" s="460" t="s">
        <v>5</v>
      </c>
      <c r="F4" s="460" t="s">
        <v>1</v>
      </c>
      <c r="G4" s="460" t="s">
        <v>3</v>
      </c>
      <c r="H4" s="460" t="s">
        <v>0</v>
      </c>
      <c r="I4" s="460" t="s">
        <v>174</v>
      </c>
      <c r="J4" s="456" t="s">
        <v>4</v>
      </c>
      <c r="K4" s="457"/>
      <c r="L4" s="463" t="s">
        <v>175</v>
      </c>
      <c r="M4" s="460"/>
      <c r="N4" s="464"/>
    </row>
    <row r="5" spans="1:14" ht="15" customHeight="1" x14ac:dyDescent="0.3">
      <c r="A5" s="455"/>
      <c r="B5" s="458"/>
      <c r="C5" s="459"/>
      <c r="D5" s="461"/>
      <c r="E5" s="461"/>
      <c r="F5" s="461"/>
      <c r="G5" s="461"/>
      <c r="H5" s="461"/>
      <c r="I5" s="461"/>
      <c r="J5" s="458"/>
      <c r="K5" s="459"/>
      <c r="L5" s="302" t="s">
        <v>176</v>
      </c>
      <c r="M5" s="303" t="s">
        <v>177</v>
      </c>
      <c r="N5" s="304" t="s">
        <v>178</v>
      </c>
    </row>
    <row r="6" spans="1:14" ht="15" customHeight="1" x14ac:dyDescent="0.3">
      <c r="A6" s="485"/>
      <c r="B6" s="503"/>
      <c r="C6" s="504"/>
      <c r="D6" s="509" t="s">
        <v>180</v>
      </c>
      <c r="E6" s="476"/>
      <c r="F6" s="476"/>
      <c r="G6" s="476"/>
      <c r="H6" s="476"/>
      <c r="I6" s="494" t="s">
        <v>183</v>
      </c>
      <c r="J6" s="496"/>
      <c r="K6" s="497"/>
      <c r="L6" s="299" t="s">
        <v>179</v>
      </c>
      <c r="M6" s="298" t="s">
        <v>179</v>
      </c>
      <c r="N6" s="300" t="s">
        <v>179</v>
      </c>
    </row>
    <row r="7" spans="1:14" ht="15" customHeight="1" x14ac:dyDescent="0.3">
      <c r="A7" s="486"/>
      <c r="B7" s="507"/>
      <c r="C7" s="508"/>
      <c r="D7" s="512"/>
      <c r="E7" s="477"/>
      <c r="F7" s="477"/>
      <c r="G7" s="477"/>
      <c r="H7" s="477"/>
      <c r="I7" s="500"/>
      <c r="J7" s="501"/>
      <c r="K7" s="502"/>
      <c r="L7" s="307" t="s">
        <v>182</v>
      </c>
      <c r="M7" s="307" t="s">
        <v>182</v>
      </c>
      <c r="N7" s="310" t="s">
        <v>182</v>
      </c>
    </row>
    <row r="8" spans="1:14" ht="15" customHeight="1" x14ac:dyDescent="0.3">
      <c r="A8" s="485"/>
      <c r="B8" s="503"/>
      <c r="C8" s="504"/>
      <c r="D8" s="509" t="s">
        <v>180</v>
      </c>
      <c r="E8" s="476"/>
      <c r="F8" s="476"/>
      <c r="G8" s="476"/>
      <c r="H8" s="476"/>
      <c r="I8" s="494" t="s">
        <v>183</v>
      </c>
      <c r="J8" s="496"/>
      <c r="K8" s="497"/>
      <c r="L8" s="299" t="s">
        <v>179</v>
      </c>
      <c r="M8" s="298" t="s">
        <v>179</v>
      </c>
      <c r="N8" s="300" t="s">
        <v>179</v>
      </c>
    </row>
    <row r="9" spans="1:14" ht="15" customHeight="1" x14ac:dyDescent="0.3">
      <c r="A9" s="486"/>
      <c r="B9" s="507"/>
      <c r="C9" s="508"/>
      <c r="D9" s="512"/>
      <c r="E9" s="477"/>
      <c r="F9" s="477"/>
      <c r="G9" s="477"/>
      <c r="H9" s="477"/>
      <c r="I9" s="500"/>
      <c r="J9" s="501"/>
      <c r="K9" s="502"/>
      <c r="L9" s="307" t="s">
        <v>182</v>
      </c>
      <c r="M9" s="307" t="s">
        <v>182</v>
      </c>
      <c r="N9" s="310" t="s">
        <v>182</v>
      </c>
    </row>
    <row r="10" spans="1:14" ht="15" customHeight="1" x14ac:dyDescent="0.3">
      <c r="A10" s="485"/>
      <c r="B10" s="503"/>
      <c r="C10" s="504"/>
      <c r="D10" s="509" t="s">
        <v>180</v>
      </c>
      <c r="E10" s="476"/>
      <c r="F10" s="476"/>
      <c r="G10" s="476"/>
      <c r="H10" s="476"/>
      <c r="I10" s="494" t="s">
        <v>183</v>
      </c>
      <c r="J10" s="496"/>
      <c r="K10" s="497"/>
      <c r="L10" s="299" t="s">
        <v>179</v>
      </c>
      <c r="M10" s="298" t="s">
        <v>179</v>
      </c>
      <c r="N10" s="300" t="s">
        <v>179</v>
      </c>
    </row>
    <row r="11" spans="1:14" ht="15" customHeight="1" x14ac:dyDescent="0.3">
      <c r="A11" s="486"/>
      <c r="B11" s="507"/>
      <c r="C11" s="508"/>
      <c r="D11" s="512"/>
      <c r="E11" s="477"/>
      <c r="F11" s="477"/>
      <c r="G11" s="477"/>
      <c r="H11" s="477"/>
      <c r="I11" s="500"/>
      <c r="J11" s="501"/>
      <c r="K11" s="502"/>
      <c r="L11" s="307" t="s">
        <v>182</v>
      </c>
      <c r="M11" s="307" t="s">
        <v>182</v>
      </c>
      <c r="N11" s="310" t="s">
        <v>182</v>
      </c>
    </row>
    <row r="12" spans="1:14" ht="15" customHeight="1" x14ac:dyDescent="0.3">
      <c r="A12" s="485"/>
      <c r="B12" s="503"/>
      <c r="C12" s="504"/>
      <c r="D12" s="509" t="s">
        <v>180</v>
      </c>
      <c r="E12" s="476"/>
      <c r="F12" s="476"/>
      <c r="G12" s="476"/>
      <c r="H12" s="476"/>
      <c r="I12" s="494" t="s">
        <v>183</v>
      </c>
      <c r="J12" s="496"/>
      <c r="K12" s="497"/>
      <c r="L12" s="299" t="s">
        <v>179</v>
      </c>
      <c r="M12" s="298" t="s">
        <v>179</v>
      </c>
      <c r="N12" s="300" t="s">
        <v>179</v>
      </c>
    </row>
    <row r="13" spans="1:14" ht="15" customHeight="1" x14ac:dyDescent="0.3">
      <c r="A13" s="486"/>
      <c r="B13" s="507"/>
      <c r="C13" s="508"/>
      <c r="D13" s="512"/>
      <c r="E13" s="477"/>
      <c r="F13" s="477"/>
      <c r="G13" s="477"/>
      <c r="H13" s="477"/>
      <c r="I13" s="500"/>
      <c r="J13" s="501"/>
      <c r="K13" s="502"/>
      <c r="L13" s="307" t="s">
        <v>182</v>
      </c>
      <c r="M13" s="307" t="s">
        <v>182</v>
      </c>
      <c r="N13" s="310" t="s">
        <v>182</v>
      </c>
    </row>
    <row r="14" spans="1:14" ht="15" customHeight="1" x14ac:dyDescent="0.3">
      <c r="A14" s="485"/>
      <c r="B14" s="503"/>
      <c r="C14" s="504"/>
      <c r="D14" s="509" t="s">
        <v>180</v>
      </c>
      <c r="E14" s="476"/>
      <c r="F14" s="476"/>
      <c r="G14" s="476"/>
      <c r="H14" s="476"/>
      <c r="I14" s="494" t="s">
        <v>183</v>
      </c>
      <c r="J14" s="496"/>
      <c r="K14" s="497"/>
      <c r="L14" s="299" t="s">
        <v>179</v>
      </c>
      <c r="M14" s="298" t="s">
        <v>179</v>
      </c>
      <c r="N14" s="300" t="s">
        <v>179</v>
      </c>
    </row>
    <row r="15" spans="1:14" ht="15" customHeight="1" x14ac:dyDescent="0.3">
      <c r="A15" s="486"/>
      <c r="B15" s="507"/>
      <c r="C15" s="508"/>
      <c r="D15" s="512"/>
      <c r="E15" s="477"/>
      <c r="F15" s="477"/>
      <c r="G15" s="477"/>
      <c r="H15" s="477"/>
      <c r="I15" s="500"/>
      <c r="J15" s="501"/>
      <c r="K15" s="502"/>
      <c r="L15" s="307" t="s">
        <v>182</v>
      </c>
      <c r="M15" s="307" t="s">
        <v>182</v>
      </c>
      <c r="N15" s="310" t="s">
        <v>182</v>
      </c>
    </row>
    <row r="16" spans="1:14" ht="15" customHeight="1" x14ac:dyDescent="0.3">
      <c r="A16" s="485"/>
      <c r="B16" s="503"/>
      <c r="C16" s="504"/>
      <c r="D16" s="509" t="s">
        <v>180</v>
      </c>
      <c r="E16" s="476"/>
      <c r="F16" s="476"/>
      <c r="G16" s="476"/>
      <c r="H16" s="476"/>
      <c r="I16" s="494" t="s">
        <v>183</v>
      </c>
      <c r="J16" s="496"/>
      <c r="K16" s="497"/>
      <c r="L16" s="299" t="s">
        <v>179</v>
      </c>
      <c r="M16" s="298" t="s">
        <v>179</v>
      </c>
      <c r="N16" s="300" t="s">
        <v>179</v>
      </c>
    </row>
    <row r="17" spans="1:14" ht="15" customHeight="1" x14ac:dyDescent="0.3">
      <c r="A17" s="486"/>
      <c r="B17" s="507"/>
      <c r="C17" s="508"/>
      <c r="D17" s="512"/>
      <c r="E17" s="477"/>
      <c r="F17" s="477"/>
      <c r="G17" s="477"/>
      <c r="H17" s="477"/>
      <c r="I17" s="500"/>
      <c r="J17" s="501"/>
      <c r="K17" s="502"/>
      <c r="L17" s="307" t="s">
        <v>182</v>
      </c>
      <c r="M17" s="307" t="s">
        <v>182</v>
      </c>
      <c r="N17" s="310" t="s">
        <v>182</v>
      </c>
    </row>
    <row r="18" spans="1:14" ht="15" customHeight="1" x14ac:dyDescent="0.3">
      <c r="A18" s="485"/>
      <c r="B18" s="503"/>
      <c r="C18" s="504"/>
      <c r="D18" s="509" t="s">
        <v>180</v>
      </c>
      <c r="E18" s="476"/>
      <c r="F18" s="476"/>
      <c r="G18" s="476"/>
      <c r="H18" s="476"/>
      <c r="I18" s="494" t="s">
        <v>183</v>
      </c>
      <c r="J18" s="496"/>
      <c r="K18" s="497"/>
      <c r="L18" s="299" t="s">
        <v>179</v>
      </c>
      <c r="M18" s="298" t="s">
        <v>179</v>
      </c>
      <c r="N18" s="300" t="s">
        <v>179</v>
      </c>
    </row>
    <row r="19" spans="1:14" ht="15" customHeight="1" x14ac:dyDescent="0.3">
      <c r="A19" s="486"/>
      <c r="B19" s="507"/>
      <c r="C19" s="508"/>
      <c r="D19" s="512"/>
      <c r="E19" s="477"/>
      <c r="F19" s="477"/>
      <c r="G19" s="477"/>
      <c r="H19" s="477"/>
      <c r="I19" s="500"/>
      <c r="J19" s="501"/>
      <c r="K19" s="502"/>
      <c r="L19" s="307" t="s">
        <v>182</v>
      </c>
      <c r="M19" s="307" t="s">
        <v>182</v>
      </c>
      <c r="N19" s="310" t="s">
        <v>182</v>
      </c>
    </row>
    <row r="20" spans="1:14" ht="15" customHeight="1" x14ac:dyDescent="0.3">
      <c r="A20" s="485"/>
      <c r="B20" s="503"/>
      <c r="C20" s="504"/>
      <c r="D20" s="509" t="s">
        <v>180</v>
      </c>
      <c r="E20" s="476"/>
      <c r="F20" s="476"/>
      <c r="G20" s="476"/>
      <c r="H20" s="476"/>
      <c r="I20" s="494" t="s">
        <v>183</v>
      </c>
      <c r="J20" s="496"/>
      <c r="K20" s="497"/>
      <c r="L20" s="299" t="s">
        <v>179</v>
      </c>
      <c r="M20" s="298" t="s">
        <v>179</v>
      </c>
      <c r="N20" s="300" t="s">
        <v>179</v>
      </c>
    </row>
    <row r="21" spans="1:14" ht="15" customHeight="1" thickBot="1" x14ac:dyDescent="0.35">
      <c r="A21" s="487"/>
      <c r="B21" s="505"/>
      <c r="C21" s="506"/>
      <c r="D21" s="510"/>
      <c r="E21" s="511"/>
      <c r="F21" s="511"/>
      <c r="G21" s="511"/>
      <c r="H21" s="511"/>
      <c r="I21" s="495"/>
      <c r="J21" s="498"/>
      <c r="K21" s="499"/>
      <c r="L21" s="311" t="s">
        <v>182</v>
      </c>
      <c r="M21" s="311" t="s">
        <v>182</v>
      </c>
      <c r="N21" s="312" t="s">
        <v>182</v>
      </c>
    </row>
    <row r="22" spans="1:14" ht="18" customHeight="1" thickBot="1" x14ac:dyDescent="0.35">
      <c r="A22" s="462" t="s">
        <v>185</v>
      </c>
      <c r="B22" s="462"/>
      <c r="C22" s="462"/>
      <c r="D22" s="462"/>
      <c r="E22" s="462"/>
      <c r="F22" s="462"/>
      <c r="G22" s="462"/>
      <c r="H22" s="462"/>
      <c r="I22" s="462"/>
      <c r="J22" s="462"/>
      <c r="K22" s="462"/>
      <c r="L22" s="462"/>
      <c r="M22" s="462"/>
      <c r="N22" s="462"/>
    </row>
    <row r="23" spans="1:14" ht="22.5" customHeight="1" thickBot="1" x14ac:dyDescent="0.35">
      <c r="A23" s="450" t="s">
        <v>9</v>
      </c>
      <c r="B23" s="451"/>
      <c r="C23" s="297"/>
      <c r="D23" s="301"/>
      <c r="E23" s="301"/>
      <c r="F23" s="301"/>
      <c r="G23" s="301"/>
      <c r="H23" s="301"/>
      <c r="I23" s="452"/>
      <c r="J23" s="452"/>
      <c r="K23" s="452"/>
      <c r="L23" s="452"/>
      <c r="M23" s="452"/>
      <c r="N23" s="453"/>
    </row>
    <row r="24" spans="1:14" ht="15" customHeight="1" x14ac:dyDescent="0.3">
      <c r="A24" s="454" t="s">
        <v>7</v>
      </c>
      <c r="B24" s="313" t="s">
        <v>10</v>
      </c>
      <c r="C24" s="469" t="s">
        <v>5</v>
      </c>
      <c r="D24" s="460" t="s">
        <v>2</v>
      </c>
      <c r="E24" s="470" t="s">
        <v>39</v>
      </c>
      <c r="F24" s="470"/>
      <c r="G24" s="470"/>
      <c r="H24" s="454" t="s">
        <v>7</v>
      </c>
      <c r="I24" s="313" t="s">
        <v>10</v>
      </c>
      <c r="J24" s="469" t="s">
        <v>5</v>
      </c>
      <c r="K24" s="460" t="s">
        <v>2</v>
      </c>
      <c r="L24" s="470" t="s">
        <v>39</v>
      </c>
      <c r="M24" s="470"/>
      <c r="N24" s="472"/>
    </row>
    <row r="25" spans="1:14" ht="15" customHeight="1" x14ac:dyDescent="0.3">
      <c r="A25" s="455"/>
      <c r="B25" s="314" t="s">
        <v>16</v>
      </c>
      <c r="C25" s="459"/>
      <c r="D25" s="461"/>
      <c r="E25" s="471"/>
      <c r="F25" s="471"/>
      <c r="G25" s="480"/>
      <c r="H25" s="455"/>
      <c r="I25" s="314" t="s">
        <v>16</v>
      </c>
      <c r="J25" s="459"/>
      <c r="K25" s="461"/>
      <c r="L25" s="471"/>
      <c r="M25" s="471"/>
      <c r="N25" s="473"/>
    </row>
    <row r="26" spans="1:14" ht="15" customHeight="1" x14ac:dyDescent="0.3">
      <c r="A26" s="479"/>
      <c r="B26" s="315"/>
      <c r="C26" s="478"/>
      <c r="D26" s="481" t="s">
        <v>181</v>
      </c>
      <c r="E26" s="482" t="s">
        <v>184</v>
      </c>
      <c r="F26" s="482"/>
      <c r="G26" s="478"/>
      <c r="H26" s="479"/>
      <c r="I26" s="315"/>
      <c r="J26" s="478"/>
      <c r="K26" s="481" t="s">
        <v>181</v>
      </c>
      <c r="L26" s="482" t="s">
        <v>184</v>
      </c>
      <c r="M26" s="482"/>
      <c r="N26" s="484"/>
    </row>
    <row r="27" spans="1:14" ht="25.5" customHeight="1" x14ac:dyDescent="0.3">
      <c r="A27" s="479"/>
      <c r="B27" s="316"/>
      <c r="C27" s="478"/>
      <c r="D27" s="481"/>
      <c r="E27" s="483"/>
      <c r="F27" s="483"/>
      <c r="G27" s="478"/>
      <c r="H27" s="479"/>
      <c r="I27" s="316"/>
      <c r="J27" s="478"/>
      <c r="K27" s="481"/>
      <c r="L27" s="483"/>
      <c r="M27" s="483"/>
      <c r="N27" s="484"/>
    </row>
    <row r="28" spans="1:14" ht="15" customHeight="1" x14ac:dyDescent="0.3">
      <c r="A28" s="479"/>
      <c r="B28" s="315"/>
      <c r="C28" s="478"/>
      <c r="D28" s="481" t="s">
        <v>181</v>
      </c>
      <c r="E28" s="482" t="s">
        <v>184</v>
      </c>
      <c r="F28" s="482"/>
      <c r="G28" s="478"/>
      <c r="H28" s="479"/>
      <c r="I28" s="315"/>
      <c r="J28" s="478"/>
      <c r="K28" s="481" t="s">
        <v>181</v>
      </c>
      <c r="L28" s="482" t="s">
        <v>184</v>
      </c>
      <c r="M28" s="482"/>
      <c r="N28" s="484"/>
    </row>
    <row r="29" spans="1:14" ht="25.5" customHeight="1" x14ac:dyDescent="0.3">
      <c r="A29" s="479"/>
      <c r="B29" s="316"/>
      <c r="C29" s="478"/>
      <c r="D29" s="481"/>
      <c r="E29" s="483"/>
      <c r="F29" s="483"/>
      <c r="G29" s="478"/>
      <c r="H29" s="479"/>
      <c r="I29" s="316"/>
      <c r="J29" s="478"/>
      <c r="K29" s="481"/>
      <c r="L29" s="483"/>
      <c r="M29" s="483"/>
      <c r="N29" s="484"/>
    </row>
    <row r="30" spans="1:14" ht="15" customHeight="1" x14ac:dyDescent="0.3">
      <c r="A30" s="479"/>
      <c r="B30" s="315"/>
      <c r="C30" s="478"/>
      <c r="D30" s="481" t="s">
        <v>181</v>
      </c>
      <c r="E30" s="482" t="s">
        <v>184</v>
      </c>
      <c r="F30" s="482"/>
      <c r="G30" s="478"/>
      <c r="H30" s="479"/>
      <c r="I30" s="315"/>
      <c r="J30" s="478"/>
      <c r="K30" s="481" t="s">
        <v>181</v>
      </c>
      <c r="L30" s="482" t="s">
        <v>184</v>
      </c>
      <c r="M30" s="482"/>
      <c r="N30" s="484"/>
    </row>
    <row r="31" spans="1:14" ht="25.5" customHeight="1" x14ac:dyDescent="0.3">
      <c r="A31" s="479"/>
      <c r="B31" s="316"/>
      <c r="C31" s="478"/>
      <c r="D31" s="481"/>
      <c r="E31" s="483"/>
      <c r="F31" s="483"/>
      <c r="G31" s="478"/>
      <c r="H31" s="479"/>
      <c r="I31" s="316"/>
      <c r="J31" s="478"/>
      <c r="K31" s="481"/>
      <c r="L31" s="483"/>
      <c r="M31" s="483"/>
      <c r="N31" s="484"/>
    </row>
    <row r="32" spans="1:14" ht="15" customHeight="1" x14ac:dyDescent="0.3">
      <c r="A32" s="479"/>
      <c r="B32" s="315"/>
      <c r="C32" s="478"/>
      <c r="D32" s="481" t="s">
        <v>181</v>
      </c>
      <c r="E32" s="482" t="s">
        <v>184</v>
      </c>
      <c r="F32" s="482"/>
      <c r="G32" s="478"/>
      <c r="H32" s="479"/>
      <c r="I32" s="315"/>
      <c r="J32" s="478"/>
      <c r="K32" s="481" t="s">
        <v>181</v>
      </c>
      <c r="L32" s="482" t="s">
        <v>184</v>
      </c>
      <c r="M32" s="482"/>
      <c r="N32" s="484"/>
    </row>
    <row r="33" spans="1:14" ht="25.5" customHeight="1" x14ac:dyDescent="0.3">
      <c r="A33" s="479"/>
      <c r="B33" s="316"/>
      <c r="C33" s="478"/>
      <c r="D33" s="481"/>
      <c r="E33" s="483"/>
      <c r="F33" s="483"/>
      <c r="G33" s="478"/>
      <c r="H33" s="479"/>
      <c r="I33" s="316"/>
      <c r="J33" s="478"/>
      <c r="K33" s="481"/>
      <c r="L33" s="483"/>
      <c r="M33" s="483"/>
      <c r="N33" s="484"/>
    </row>
    <row r="34" spans="1:14" ht="15" customHeight="1" x14ac:dyDescent="0.3">
      <c r="A34" s="479"/>
      <c r="B34" s="315"/>
      <c r="C34" s="478"/>
      <c r="D34" s="481" t="s">
        <v>181</v>
      </c>
      <c r="E34" s="482" t="s">
        <v>184</v>
      </c>
      <c r="F34" s="482"/>
      <c r="G34" s="478"/>
      <c r="H34" s="479"/>
      <c r="I34" s="315"/>
      <c r="J34" s="478"/>
      <c r="K34" s="481" t="s">
        <v>181</v>
      </c>
      <c r="L34" s="482" t="s">
        <v>184</v>
      </c>
      <c r="M34" s="482"/>
      <c r="N34" s="484"/>
    </row>
    <row r="35" spans="1:14" ht="25.5" customHeight="1" thickBot="1" x14ac:dyDescent="0.35">
      <c r="A35" s="493"/>
      <c r="B35" s="317"/>
      <c r="C35" s="491"/>
      <c r="D35" s="489"/>
      <c r="E35" s="490"/>
      <c r="F35" s="490"/>
      <c r="G35" s="491"/>
      <c r="H35" s="493"/>
      <c r="I35" s="317"/>
      <c r="J35" s="491"/>
      <c r="K35" s="489"/>
      <c r="L35" s="490"/>
      <c r="M35" s="490"/>
      <c r="N35" s="492"/>
    </row>
  </sheetData>
  <mergeCells count="148">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 ref="L4:N4"/>
    <mergeCell ref="H6:H7"/>
    <mergeCell ref="G6:G7"/>
    <mergeCell ref="F6:F7"/>
    <mergeCell ref="E6:E7"/>
    <mergeCell ref="I4:I5"/>
    <mergeCell ref="H4:H5"/>
    <mergeCell ref="G4:G5"/>
    <mergeCell ref="F4:F5"/>
    <mergeCell ref="E4:E5"/>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B18:C19"/>
    <mergeCell ref="A20:A21"/>
    <mergeCell ref="D20:D21"/>
    <mergeCell ref="E20:E21"/>
    <mergeCell ref="F20:F21"/>
    <mergeCell ref="G20:G21"/>
    <mergeCell ref="H20:H21"/>
    <mergeCell ref="H18:H19"/>
    <mergeCell ref="A18:A19"/>
    <mergeCell ref="D18:D19"/>
    <mergeCell ref="E18:E19"/>
    <mergeCell ref="F18:F19"/>
    <mergeCell ref="G18:G19"/>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G28:G29"/>
    <mergeCell ref="G30:G31"/>
    <mergeCell ref="H26:H27"/>
    <mergeCell ref="J26:J27"/>
    <mergeCell ref="K26:K27"/>
    <mergeCell ref="H28:H29"/>
    <mergeCell ref="J28:J29"/>
    <mergeCell ref="K28:K29"/>
    <mergeCell ref="H24:H25"/>
    <mergeCell ref="E34:F35"/>
    <mergeCell ref="K30:K31"/>
    <mergeCell ref="C32:C33"/>
    <mergeCell ref="D32:D33"/>
    <mergeCell ref="H32:H33"/>
    <mergeCell ref="J32:J33"/>
    <mergeCell ref="K32:K33"/>
    <mergeCell ref="C30:C31"/>
    <mergeCell ref="D30:D31"/>
    <mergeCell ref="H30:H31"/>
    <mergeCell ref="J30:J31"/>
    <mergeCell ref="G32:G33"/>
    <mergeCell ref="G34:G35"/>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s>
  <phoneticPr fontId="2"/>
  <pageMargins left="0.62992125984251968" right="0.43307086614173229" top="0.35433070866141736"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AF6F-FE7C-4DE3-9F8A-8A84EBEAEB57}">
  <dimension ref="A1:L55"/>
  <sheetViews>
    <sheetView view="pageBreakPreview" zoomScaleNormal="85" zoomScaleSheetLayoutView="100" workbookViewId="0">
      <selection activeCell="C3" sqref="C3:E3"/>
    </sheetView>
  </sheetViews>
  <sheetFormatPr defaultColWidth="1.875" defaultRowHeight="15" customHeight="1" x14ac:dyDescent="0.3"/>
  <cols>
    <col min="1" max="1" width="3.5" style="20" bestFit="1" customWidth="1"/>
    <col min="2" max="2" width="15.5" style="306" customWidth="1"/>
    <col min="3" max="3" width="19.5" style="20" hidden="1" customWidth="1"/>
    <col min="4" max="9" width="14.875" style="20" customWidth="1"/>
    <col min="10" max="11" width="8.375" style="20" bestFit="1" customWidth="1"/>
    <col min="12" max="12" width="17" style="20" customWidth="1"/>
    <col min="13" max="13" width="1.875" style="20" customWidth="1"/>
    <col min="14" max="16384" width="1.875" style="20"/>
  </cols>
  <sheetData>
    <row r="1" spans="1:12" ht="25.5" x14ac:dyDescent="0.5">
      <c r="A1" s="381" t="s">
        <v>204</v>
      </c>
      <c r="B1" s="381"/>
      <c r="C1" s="381"/>
      <c r="D1" s="381"/>
      <c r="E1" s="381"/>
      <c r="F1" s="381"/>
      <c r="G1" s="381"/>
      <c r="H1" s="381"/>
      <c r="I1" s="305" t="s">
        <v>6</v>
      </c>
      <c r="J1" s="21"/>
      <c r="K1" s="21"/>
      <c r="L1" s="21"/>
    </row>
    <row r="2" spans="1:12" ht="9" customHeight="1" thickBot="1" x14ac:dyDescent="0.35"/>
    <row r="3" spans="1:12" ht="20.25" customHeight="1" thickBot="1" x14ac:dyDescent="0.35">
      <c r="A3" s="382"/>
      <c r="B3" s="383"/>
      <c r="C3" s="361"/>
      <c r="D3" s="255" t="s">
        <v>53</v>
      </c>
      <c r="E3" s="22"/>
      <c r="F3" s="22"/>
      <c r="G3" s="22"/>
      <c r="H3" s="22"/>
      <c r="I3" s="22"/>
      <c r="J3" s="31" t="s">
        <v>12</v>
      </c>
      <c r="K3" s="32" t="s">
        <v>11</v>
      </c>
      <c r="L3" s="19" t="s">
        <v>13</v>
      </c>
    </row>
    <row r="4" spans="1:12" ht="20.25" customHeight="1" x14ac:dyDescent="0.3">
      <c r="A4" s="23">
        <v>1</v>
      </c>
      <c r="B4" s="264" t="s">
        <v>201</v>
      </c>
      <c r="C4" s="24">
        <f>A4</f>
        <v>1</v>
      </c>
      <c r="D4" s="256" t="s">
        <v>16</v>
      </c>
      <c r="E4" s="25"/>
      <c r="F4" s="25"/>
      <c r="G4" s="25"/>
      <c r="H4" s="25"/>
      <c r="I4" s="25"/>
      <c r="J4" s="57">
        <v>10000</v>
      </c>
      <c r="K4" s="60" t="s">
        <v>44</v>
      </c>
      <c r="L4" s="364"/>
    </row>
    <row r="5" spans="1:12" ht="20.25" customHeight="1" x14ac:dyDescent="0.3">
      <c r="A5" s="285">
        <v>2</v>
      </c>
      <c r="B5" s="265" t="s">
        <v>202</v>
      </c>
      <c r="C5" s="29">
        <f t="shared" ref="C5:C6" si="0">A5</f>
        <v>2</v>
      </c>
      <c r="D5" s="30"/>
      <c r="E5" s="30"/>
      <c r="F5" s="30"/>
      <c r="G5" s="30"/>
      <c r="H5" s="30"/>
      <c r="I5" s="30"/>
      <c r="J5" s="286">
        <v>10000</v>
      </c>
      <c r="K5" s="287" t="s">
        <v>43</v>
      </c>
      <c r="L5" s="365"/>
    </row>
    <row r="6" spans="1:12" ht="20.25" customHeight="1" x14ac:dyDescent="0.3">
      <c r="A6" s="591">
        <v>3</v>
      </c>
      <c r="B6" s="265" t="s">
        <v>203</v>
      </c>
      <c r="C6" s="29">
        <f t="shared" si="0"/>
        <v>3</v>
      </c>
      <c r="D6" s="30"/>
      <c r="E6" s="30"/>
      <c r="F6" s="30"/>
      <c r="G6" s="30"/>
      <c r="H6" s="30"/>
      <c r="I6" s="30"/>
      <c r="J6" s="286">
        <v>10000</v>
      </c>
      <c r="K6" s="287" t="s">
        <v>43</v>
      </c>
      <c r="L6" s="365"/>
    </row>
    <row r="7" spans="1:12" ht="20.25" customHeight="1" x14ac:dyDescent="0.3">
      <c r="A7" s="28">
        <v>4</v>
      </c>
      <c r="B7" s="265" t="s">
        <v>115</v>
      </c>
      <c r="C7" s="29">
        <f t="shared" ref="C7:C30" si="1">A7</f>
        <v>4</v>
      </c>
      <c r="D7" s="30"/>
      <c r="E7" s="30"/>
      <c r="F7" s="30"/>
      <c r="G7" s="30"/>
      <c r="H7" s="30"/>
      <c r="I7" s="30"/>
      <c r="J7" s="58">
        <v>6000</v>
      </c>
      <c r="K7" s="62" t="s">
        <v>43</v>
      </c>
      <c r="L7" s="376"/>
    </row>
    <row r="8" spans="1:12" ht="20.25" customHeight="1" x14ac:dyDescent="0.3">
      <c r="A8" s="26"/>
      <c r="B8" s="254" t="s">
        <v>116</v>
      </c>
      <c r="C8" s="165">
        <f t="shared" si="1"/>
        <v>0</v>
      </c>
      <c r="D8" s="27"/>
      <c r="E8" s="27"/>
      <c r="F8" s="27"/>
      <c r="G8" s="27"/>
      <c r="H8" s="27"/>
      <c r="I8" s="27"/>
      <c r="J8" s="59">
        <v>5000</v>
      </c>
      <c r="K8" s="61" t="s">
        <v>43</v>
      </c>
      <c r="L8" s="375"/>
    </row>
    <row r="9" spans="1:12" ht="20.25" customHeight="1" x14ac:dyDescent="0.3">
      <c r="A9" s="28">
        <v>5</v>
      </c>
      <c r="B9" s="265" t="s">
        <v>117</v>
      </c>
      <c r="C9" s="29">
        <f t="shared" si="1"/>
        <v>5</v>
      </c>
      <c r="D9" s="30"/>
      <c r="E9" s="30"/>
      <c r="F9" s="30"/>
      <c r="G9" s="30"/>
      <c r="H9" s="30"/>
      <c r="I9" s="30"/>
      <c r="J9" s="58">
        <v>7000</v>
      </c>
      <c r="K9" s="62" t="s">
        <v>43</v>
      </c>
      <c r="L9" s="376"/>
    </row>
    <row r="10" spans="1:12" ht="20.25" customHeight="1" x14ac:dyDescent="0.3">
      <c r="A10" s="26"/>
      <c r="B10" s="254" t="s">
        <v>118</v>
      </c>
      <c r="C10" s="165">
        <f t="shared" si="1"/>
        <v>0</v>
      </c>
      <c r="D10" s="27"/>
      <c r="E10" s="27"/>
      <c r="F10" s="27"/>
      <c r="G10" s="27"/>
      <c r="H10" s="27"/>
      <c r="I10" s="27"/>
      <c r="J10" s="59">
        <v>5000</v>
      </c>
      <c r="K10" s="61" t="s">
        <v>43</v>
      </c>
      <c r="L10" s="375"/>
    </row>
    <row r="11" spans="1:12" ht="20.25" customHeight="1" x14ac:dyDescent="0.3">
      <c r="A11" s="28">
        <v>6</v>
      </c>
      <c r="B11" s="265" t="s">
        <v>119</v>
      </c>
      <c r="C11" s="29">
        <f t="shared" si="1"/>
        <v>6</v>
      </c>
      <c r="D11" s="30"/>
      <c r="E11" s="30"/>
      <c r="F11" s="30"/>
      <c r="G11" s="30"/>
      <c r="H11" s="30"/>
      <c r="I11" s="30"/>
      <c r="J11" s="58">
        <v>7000</v>
      </c>
      <c r="K11" s="62" t="s">
        <v>43</v>
      </c>
      <c r="L11" s="376"/>
    </row>
    <row r="12" spans="1:12" ht="20.25" customHeight="1" x14ac:dyDescent="0.3">
      <c r="A12" s="26"/>
      <c r="B12" s="254" t="s">
        <v>26</v>
      </c>
      <c r="C12" s="165">
        <f t="shared" si="1"/>
        <v>0</v>
      </c>
      <c r="D12" s="27"/>
      <c r="E12" s="27"/>
      <c r="F12" s="27"/>
      <c r="G12" s="27"/>
      <c r="H12" s="27"/>
      <c r="I12" s="27"/>
      <c r="J12" s="59">
        <v>5000</v>
      </c>
      <c r="K12" s="61" t="s">
        <v>43</v>
      </c>
      <c r="L12" s="375"/>
    </row>
    <row r="13" spans="1:12" ht="20.25" customHeight="1" x14ac:dyDescent="0.3">
      <c r="A13" s="601">
        <v>7</v>
      </c>
      <c r="B13" s="265" t="s">
        <v>120</v>
      </c>
      <c r="C13" s="29">
        <f t="shared" si="1"/>
        <v>7</v>
      </c>
      <c r="D13" s="30"/>
      <c r="E13" s="30"/>
      <c r="F13" s="30"/>
      <c r="G13" s="30"/>
      <c r="H13" s="30"/>
      <c r="I13" s="30"/>
      <c r="J13" s="602">
        <v>8000</v>
      </c>
      <c r="K13" s="603" t="s">
        <v>43</v>
      </c>
      <c r="L13" s="604"/>
    </row>
    <row r="14" spans="1:12" ht="20.25" customHeight="1" thickBot="1" x14ac:dyDescent="0.35">
      <c r="A14" s="605"/>
      <c r="B14" s="606" t="s">
        <v>27</v>
      </c>
      <c r="C14" s="607">
        <f t="shared" si="1"/>
        <v>0</v>
      </c>
      <c r="D14" s="608"/>
      <c r="E14" s="608"/>
      <c r="F14" s="608"/>
      <c r="G14" s="608"/>
      <c r="H14" s="608"/>
      <c r="I14" s="608"/>
      <c r="J14" s="609">
        <v>5000</v>
      </c>
      <c r="K14" s="610" t="s">
        <v>43</v>
      </c>
      <c r="L14" s="611"/>
    </row>
    <row r="15" spans="1:12" ht="20.25" customHeight="1" x14ac:dyDescent="0.3">
      <c r="A15" s="28">
        <v>8</v>
      </c>
      <c r="B15" s="593" t="s">
        <v>113</v>
      </c>
      <c r="C15" s="592">
        <f t="shared" si="1"/>
        <v>8</v>
      </c>
      <c r="D15" s="594"/>
      <c r="E15" s="594"/>
      <c r="F15" s="594"/>
      <c r="G15" s="594"/>
      <c r="H15" s="594"/>
      <c r="I15" s="594"/>
      <c r="J15" s="58">
        <v>8000</v>
      </c>
      <c r="K15" s="62" t="s">
        <v>43</v>
      </c>
      <c r="L15" s="376"/>
    </row>
    <row r="16" spans="1:12" ht="20.25" customHeight="1" x14ac:dyDescent="0.3">
      <c r="A16" s="26"/>
      <c r="B16" s="254" t="s">
        <v>114</v>
      </c>
      <c r="C16" s="165">
        <f t="shared" si="1"/>
        <v>0</v>
      </c>
      <c r="D16" s="27"/>
      <c r="E16" s="27"/>
      <c r="F16" s="27"/>
      <c r="G16" s="27"/>
      <c r="H16" s="27"/>
      <c r="I16" s="27"/>
      <c r="J16" s="59">
        <v>5000</v>
      </c>
      <c r="K16" s="61" t="s">
        <v>43</v>
      </c>
      <c r="L16" s="375"/>
    </row>
    <row r="17" spans="1:12" ht="20.25" customHeight="1" x14ac:dyDescent="0.3">
      <c r="A17" s="595">
        <v>9</v>
      </c>
      <c r="B17" s="596" t="s">
        <v>205</v>
      </c>
      <c r="C17" s="597">
        <f t="shared" ref="C17" si="2">A17</f>
        <v>9</v>
      </c>
      <c r="D17" s="598"/>
      <c r="E17" s="598"/>
      <c r="F17" s="598"/>
      <c r="G17" s="598"/>
      <c r="H17" s="598"/>
      <c r="I17" s="598"/>
      <c r="J17" s="599">
        <v>5000</v>
      </c>
      <c r="K17" s="600" t="s">
        <v>43</v>
      </c>
      <c r="L17" s="288"/>
    </row>
    <row r="18" spans="1:12" ht="20.25" customHeight="1" x14ac:dyDescent="0.3">
      <c r="A18" s="28">
        <v>10</v>
      </c>
      <c r="B18" s="593" t="s">
        <v>150</v>
      </c>
      <c r="C18" s="592">
        <f t="shared" si="1"/>
        <v>10</v>
      </c>
      <c r="D18" s="594"/>
      <c r="E18" s="594"/>
      <c r="F18" s="594"/>
      <c r="G18" s="594"/>
      <c r="H18" s="594"/>
      <c r="I18" s="594"/>
      <c r="J18" s="58">
        <v>6000</v>
      </c>
      <c r="K18" s="62" t="s">
        <v>43</v>
      </c>
      <c r="L18" s="376"/>
    </row>
    <row r="19" spans="1:12" ht="20.25" customHeight="1" x14ac:dyDescent="0.3">
      <c r="A19" s="26"/>
      <c r="B19" s="254"/>
      <c r="C19" s="165">
        <f t="shared" si="1"/>
        <v>0</v>
      </c>
      <c r="D19" s="27"/>
      <c r="E19" s="27"/>
      <c r="F19" s="27"/>
      <c r="G19" s="27"/>
      <c r="H19" s="27"/>
      <c r="I19" s="27"/>
      <c r="J19" s="59">
        <v>5000</v>
      </c>
      <c r="K19" s="61" t="s">
        <v>43</v>
      </c>
      <c r="L19" s="375"/>
    </row>
    <row r="20" spans="1:12" ht="20.25" customHeight="1" x14ac:dyDescent="0.3">
      <c r="A20" s="28">
        <v>11</v>
      </c>
      <c r="B20" s="265" t="s">
        <v>115</v>
      </c>
      <c r="C20" s="29">
        <f t="shared" ref="C20:C27" si="3">A20</f>
        <v>11</v>
      </c>
      <c r="D20" s="30"/>
      <c r="E20" s="30"/>
      <c r="F20" s="30"/>
      <c r="G20" s="30"/>
      <c r="H20" s="30"/>
      <c r="I20" s="30"/>
      <c r="J20" s="58">
        <v>6000</v>
      </c>
      <c r="K20" s="62" t="s">
        <v>43</v>
      </c>
      <c r="L20" s="376"/>
    </row>
    <row r="21" spans="1:12" ht="20.25" customHeight="1" x14ac:dyDescent="0.3">
      <c r="A21" s="26"/>
      <c r="B21" s="254" t="s">
        <v>116</v>
      </c>
      <c r="C21" s="165">
        <f t="shared" si="3"/>
        <v>0</v>
      </c>
      <c r="D21" s="27"/>
      <c r="E21" s="27"/>
      <c r="F21" s="27"/>
      <c r="G21" s="27"/>
      <c r="H21" s="27"/>
      <c r="I21" s="27"/>
      <c r="J21" s="59">
        <v>5000</v>
      </c>
      <c r="K21" s="61" t="s">
        <v>43</v>
      </c>
      <c r="L21" s="375"/>
    </row>
    <row r="22" spans="1:12" ht="20.25" customHeight="1" x14ac:dyDescent="0.3">
      <c r="A22" s="28">
        <v>12</v>
      </c>
      <c r="B22" s="265" t="s">
        <v>117</v>
      </c>
      <c r="C22" s="29">
        <f t="shared" si="3"/>
        <v>12</v>
      </c>
      <c r="D22" s="30"/>
      <c r="E22" s="30"/>
      <c r="F22" s="30"/>
      <c r="G22" s="30"/>
      <c r="H22" s="30"/>
      <c r="I22" s="30"/>
      <c r="J22" s="58">
        <v>7000</v>
      </c>
      <c r="K22" s="62" t="s">
        <v>43</v>
      </c>
      <c r="L22" s="376"/>
    </row>
    <row r="23" spans="1:12" ht="20.25" customHeight="1" x14ac:dyDescent="0.3">
      <c r="A23" s="26"/>
      <c r="B23" s="254" t="s">
        <v>118</v>
      </c>
      <c r="C23" s="165">
        <f t="shared" si="3"/>
        <v>0</v>
      </c>
      <c r="D23" s="27"/>
      <c r="E23" s="27"/>
      <c r="F23" s="27"/>
      <c r="G23" s="27"/>
      <c r="H23" s="27"/>
      <c r="I23" s="27"/>
      <c r="J23" s="59">
        <v>5000</v>
      </c>
      <c r="K23" s="61" t="s">
        <v>43</v>
      </c>
      <c r="L23" s="375"/>
    </row>
    <row r="24" spans="1:12" ht="20.25" customHeight="1" x14ac:dyDescent="0.3">
      <c r="A24" s="28">
        <v>13</v>
      </c>
      <c r="B24" s="265" t="s">
        <v>119</v>
      </c>
      <c r="C24" s="29">
        <f t="shared" si="3"/>
        <v>13</v>
      </c>
      <c r="D24" s="30"/>
      <c r="E24" s="30"/>
      <c r="F24" s="30"/>
      <c r="G24" s="30"/>
      <c r="H24" s="30"/>
      <c r="I24" s="30"/>
      <c r="J24" s="58">
        <v>7000</v>
      </c>
      <c r="K24" s="62" t="s">
        <v>43</v>
      </c>
      <c r="L24" s="376"/>
    </row>
    <row r="25" spans="1:12" ht="20.25" customHeight="1" x14ac:dyDescent="0.3">
      <c r="A25" s="26"/>
      <c r="B25" s="254" t="s">
        <v>26</v>
      </c>
      <c r="C25" s="165">
        <f t="shared" si="3"/>
        <v>0</v>
      </c>
      <c r="D25" s="27"/>
      <c r="E25" s="27"/>
      <c r="F25" s="27"/>
      <c r="G25" s="27"/>
      <c r="H25" s="27"/>
      <c r="I25" s="27"/>
      <c r="J25" s="59">
        <v>5000</v>
      </c>
      <c r="K25" s="61" t="s">
        <v>43</v>
      </c>
      <c r="L25" s="375"/>
    </row>
    <row r="26" spans="1:12" ht="20.25" customHeight="1" x14ac:dyDescent="0.3">
      <c r="A26" s="28">
        <v>14</v>
      </c>
      <c r="B26" s="265" t="s">
        <v>120</v>
      </c>
      <c r="C26" s="29">
        <f t="shared" si="3"/>
        <v>14</v>
      </c>
      <c r="D26" s="30"/>
      <c r="E26" s="30"/>
      <c r="F26" s="30"/>
      <c r="G26" s="30"/>
      <c r="H26" s="30"/>
      <c r="I26" s="30"/>
      <c r="J26" s="58">
        <v>8000</v>
      </c>
      <c r="K26" s="62" t="s">
        <v>43</v>
      </c>
      <c r="L26" s="376"/>
    </row>
    <row r="27" spans="1:12" ht="20.25" customHeight="1" x14ac:dyDescent="0.3">
      <c r="A27" s="26"/>
      <c r="B27" s="254" t="s">
        <v>27</v>
      </c>
      <c r="C27" s="165">
        <f t="shared" si="3"/>
        <v>0</v>
      </c>
      <c r="D27" s="27"/>
      <c r="E27" s="27"/>
      <c r="F27" s="27"/>
      <c r="G27" s="27"/>
      <c r="H27" s="27"/>
      <c r="I27" s="27"/>
      <c r="J27" s="59">
        <v>5000</v>
      </c>
      <c r="K27" s="61" t="s">
        <v>43</v>
      </c>
      <c r="L27" s="375"/>
    </row>
    <row r="28" spans="1:12" ht="20.25" customHeight="1" x14ac:dyDescent="0.3">
      <c r="A28" s="285">
        <v>15</v>
      </c>
      <c r="B28" s="265" t="s">
        <v>206</v>
      </c>
      <c r="C28" s="29">
        <f t="shared" si="1"/>
        <v>15</v>
      </c>
      <c r="D28" s="30"/>
      <c r="E28" s="30"/>
      <c r="F28" s="30"/>
      <c r="G28" s="30"/>
      <c r="H28" s="30"/>
      <c r="I28" s="30"/>
      <c r="J28" s="286">
        <v>10000</v>
      </c>
      <c r="K28" s="287" t="s">
        <v>43</v>
      </c>
      <c r="L28" s="288"/>
    </row>
    <row r="29" spans="1:12" ht="20.25" customHeight="1" x14ac:dyDescent="0.3">
      <c r="A29" s="285">
        <v>16</v>
      </c>
      <c r="B29" s="265" t="s">
        <v>163</v>
      </c>
      <c r="C29" s="29">
        <f t="shared" si="1"/>
        <v>16</v>
      </c>
      <c r="D29" s="30"/>
      <c r="E29" s="30"/>
      <c r="F29" s="30"/>
      <c r="G29" s="30"/>
      <c r="H29" s="30"/>
      <c r="I29" s="30"/>
      <c r="J29" s="286">
        <v>10000</v>
      </c>
      <c r="K29" s="287" t="s">
        <v>43</v>
      </c>
      <c r="L29" s="288"/>
    </row>
    <row r="30" spans="1:12" ht="20.25" customHeight="1" thickBot="1" x14ac:dyDescent="0.35">
      <c r="A30" s="290">
        <v>17</v>
      </c>
      <c r="B30" s="291" t="s">
        <v>207</v>
      </c>
      <c r="C30" s="292">
        <f t="shared" si="1"/>
        <v>17</v>
      </c>
      <c r="D30" s="293"/>
      <c r="E30" s="293"/>
      <c r="F30" s="293"/>
      <c r="G30" s="293"/>
      <c r="H30" s="293"/>
      <c r="I30" s="293"/>
      <c r="J30" s="294">
        <v>10000</v>
      </c>
      <c r="K30" s="295" t="s">
        <v>43</v>
      </c>
      <c r="L30" s="296"/>
    </row>
    <row r="31" spans="1:12" ht="20.25" customHeight="1" thickBot="1" x14ac:dyDescent="0.35">
      <c r="A31" s="377" t="s">
        <v>160</v>
      </c>
      <c r="B31" s="377"/>
      <c r="C31" s="377"/>
      <c r="D31" s="377"/>
      <c r="E31" s="377"/>
      <c r="F31" s="377"/>
      <c r="G31" s="377"/>
      <c r="H31" s="378"/>
      <c r="I31" s="33" t="s">
        <v>14</v>
      </c>
      <c r="J31" s="379" t="str">
        <f>IF(SUM(L30:L30)&gt;0,SUM(L30:L30),"")</f>
        <v/>
      </c>
      <c r="K31" s="379"/>
      <c r="L31" s="380"/>
    </row>
    <row r="32" spans="1:12" ht="36.75" customHeight="1" x14ac:dyDescent="0.5">
      <c r="A32" s="381" t="s">
        <v>200</v>
      </c>
      <c r="B32" s="381"/>
      <c r="C32" s="381"/>
      <c r="D32" s="381"/>
      <c r="E32" s="381"/>
      <c r="F32" s="381"/>
      <c r="G32" s="381"/>
      <c r="H32" s="381"/>
      <c r="I32" s="305" t="s">
        <v>6</v>
      </c>
      <c r="J32" s="21"/>
      <c r="K32" s="21"/>
      <c r="L32" s="21"/>
    </row>
    <row r="33" spans="1:12" ht="9" customHeight="1" thickBot="1" x14ac:dyDescent="0.35"/>
    <row r="34" spans="1:12" ht="24" customHeight="1" thickBot="1" x14ac:dyDescent="0.35">
      <c r="A34" s="382"/>
      <c r="B34" s="383"/>
      <c r="C34" s="361"/>
      <c r="D34" s="255" t="s">
        <v>53</v>
      </c>
      <c r="E34" s="22"/>
      <c r="F34" s="22"/>
      <c r="G34" s="22"/>
      <c r="H34" s="22"/>
      <c r="I34" s="22"/>
      <c r="J34" s="31" t="s">
        <v>12</v>
      </c>
      <c r="K34" s="32" t="s">
        <v>11</v>
      </c>
      <c r="L34" s="19" t="s">
        <v>13</v>
      </c>
    </row>
    <row r="35" spans="1:12" ht="24" customHeight="1" x14ac:dyDescent="0.3">
      <c r="A35" s="23">
        <v>16</v>
      </c>
      <c r="B35" s="264" t="s">
        <v>113</v>
      </c>
      <c r="C35" s="24">
        <f>A35</f>
        <v>16</v>
      </c>
      <c r="D35" s="256" t="s">
        <v>16</v>
      </c>
      <c r="E35" s="25"/>
      <c r="F35" s="25"/>
      <c r="G35" s="25"/>
      <c r="H35" s="25"/>
      <c r="I35" s="25"/>
      <c r="J35" s="57">
        <v>8000</v>
      </c>
      <c r="K35" s="60" t="s">
        <v>44</v>
      </c>
      <c r="L35" s="374"/>
    </row>
    <row r="36" spans="1:12" ht="24" customHeight="1" x14ac:dyDescent="0.3">
      <c r="A36" s="26"/>
      <c r="B36" s="254" t="s">
        <v>114</v>
      </c>
      <c r="C36" s="165">
        <f t="shared" ref="C36:C54" si="4">A36</f>
        <v>0</v>
      </c>
      <c r="D36" s="27"/>
      <c r="E36" s="27"/>
      <c r="F36" s="27"/>
      <c r="G36" s="27"/>
      <c r="H36" s="27"/>
      <c r="I36" s="27"/>
      <c r="J36" s="59"/>
      <c r="K36" s="61"/>
      <c r="L36" s="375"/>
    </row>
    <row r="37" spans="1:12" ht="24" customHeight="1" x14ac:dyDescent="0.3">
      <c r="A37" s="28">
        <v>17</v>
      </c>
      <c r="B37" s="265" t="s">
        <v>115</v>
      </c>
      <c r="C37" s="29">
        <f t="shared" si="4"/>
        <v>17</v>
      </c>
      <c r="D37" s="30"/>
      <c r="E37" s="30"/>
      <c r="F37" s="30"/>
      <c r="G37" s="30"/>
      <c r="H37" s="30"/>
      <c r="I37" s="30"/>
      <c r="J37" s="58">
        <v>6000</v>
      </c>
      <c r="K37" s="62" t="s">
        <v>43</v>
      </c>
      <c r="L37" s="376"/>
    </row>
    <row r="38" spans="1:12" ht="24" customHeight="1" x14ac:dyDescent="0.3">
      <c r="A38" s="26"/>
      <c r="B38" s="254" t="s">
        <v>116</v>
      </c>
      <c r="C38" s="165">
        <f t="shared" si="4"/>
        <v>0</v>
      </c>
      <c r="D38" s="27"/>
      <c r="E38" s="27"/>
      <c r="F38" s="27"/>
      <c r="G38" s="27"/>
      <c r="H38" s="27"/>
      <c r="I38" s="27"/>
      <c r="J38" s="59">
        <v>5000</v>
      </c>
      <c r="K38" s="61" t="s">
        <v>43</v>
      </c>
      <c r="L38" s="375"/>
    </row>
    <row r="39" spans="1:12" ht="24" customHeight="1" x14ac:dyDescent="0.3">
      <c r="A39" s="28">
        <v>18</v>
      </c>
      <c r="B39" s="265" t="s">
        <v>169</v>
      </c>
      <c r="C39" s="29">
        <f t="shared" si="4"/>
        <v>18</v>
      </c>
      <c r="D39" s="30"/>
      <c r="E39" s="30"/>
      <c r="F39" s="30"/>
      <c r="G39" s="30"/>
      <c r="H39" s="30"/>
      <c r="I39" s="30"/>
      <c r="J39" s="58">
        <v>7000</v>
      </c>
      <c r="K39" s="62" t="s">
        <v>43</v>
      </c>
      <c r="L39" s="376"/>
    </row>
    <row r="40" spans="1:12" ht="24" customHeight="1" x14ac:dyDescent="0.3">
      <c r="A40" s="26"/>
      <c r="B40" s="254" t="s">
        <v>118</v>
      </c>
      <c r="C40" s="165">
        <f t="shared" si="4"/>
        <v>0</v>
      </c>
      <c r="D40" s="27"/>
      <c r="E40" s="27"/>
      <c r="F40" s="27"/>
      <c r="G40" s="27"/>
      <c r="H40" s="27"/>
      <c r="I40" s="27"/>
      <c r="J40" s="59">
        <v>5000</v>
      </c>
      <c r="K40" s="61" t="s">
        <v>43</v>
      </c>
      <c r="L40" s="375"/>
    </row>
    <row r="41" spans="1:12" ht="24" customHeight="1" x14ac:dyDescent="0.3">
      <c r="A41" s="28">
        <v>19</v>
      </c>
      <c r="B41" s="265" t="s">
        <v>170</v>
      </c>
      <c r="C41" s="29">
        <f t="shared" si="4"/>
        <v>19</v>
      </c>
      <c r="D41" s="30"/>
      <c r="E41" s="30"/>
      <c r="F41" s="30"/>
      <c r="G41" s="30"/>
      <c r="H41" s="30"/>
      <c r="I41" s="30"/>
      <c r="J41" s="58">
        <v>7000</v>
      </c>
      <c r="K41" s="62" t="s">
        <v>43</v>
      </c>
      <c r="L41" s="376"/>
    </row>
    <row r="42" spans="1:12" ht="24" customHeight="1" x14ac:dyDescent="0.3">
      <c r="A42" s="26"/>
      <c r="B42" s="254" t="s">
        <v>26</v>
      </c>
      <c r="C42" s="165">
        <f t="shared" si="4"/>
        <v>0</v>
      </c>
      <c r="D42" s="27"/>
      <c r="E42" s="27"/>
      <c r="F42" s="27"/>
      <c r="G42" s="27"/>
      <c r="H42" s="27"/>
      <c r="I42" s="27"/>
      <c r="J42" s="59">
        <v>5000</v>
      </c>
      <c r="K42" s="61" t="s">
        <v>43</v>
      </c>
      <c r="L42" s="375"/>
    </row>
    <row r="43" spans="1:12" ht="24" customHeight="1" x14ac:dyDescent="0.3">
      <c r="A43" s="28">
        <v>20</v>
      </c>
      <c r="B43" s="265" t="s">
        <v>171</v>
      </c>
      <c r="C43" s="29">
        <f t="shared" si="4"/>
        <v>20</v>
      </c>
      <c r="D43" s="30"/>
      <c r="E43" s="30"/>
      <c r="F43" s="30"/>
      <c r="G43" s="30"/>
      <c r="H43" s="30"/>
      <c r="I43" s="30"/>
      <c r="J43" s="58">
        <v>8000</v>
      </c>
      <c r="K43" s="62" t="s">
        <v>43</v>
      </c>
      <c r="L43" s="376"/>
    </row>
    <row r="44" spans="1:12" ht="24" customHeight="1" x14ac:dyDescent="0.3">
      <c r="A44" s="26"/>
      <c r="B44" s="254" t="s">
        <v>27</v>
      </c>
      <c r="C44" s="165">
        <f t="shared" si="4"/>
        <v>0</v>
      </c>
      <c r="D44" s="27"/>
      <c r="E44" s="27"/>
      <c r="F44" s="27"/>
      <c r="G44" s="27"/>
      <c r="H44" s="27"/>
      <c r="I44" s="27"/>
      <c r="J44" s="59">
        <v>5000</v>
      </c>
      <c r="K44" s="61" t="s">
        <v>43</v>
      </c>
      <c r="L44" s="375"/>
    </row>
    <row r="45" spans="1:12" ht="24" customHeight="1" x14ac:dyDescent="0.3">
      <c r="A45" s="28">
        <v>21</v>
      </c>
      <c r="B45" s="265" t="s">
        <v>187</v>
      </c>
      <c r="C45" s="29">
        <f t="shared" si="4"/>
        <v>21</v>
      </c>
      <c r="D45" s="30"/>
      <c r="E45" s="30"/>
      <c r="F45" s="30"/>
      <c r="G45" s="30"/>
      <c r="H45" s="30"/>
      <c r="I45" s="30"/>
      <c r="J45" s="58">
        <v>10000</v>
      </c>
      <c r="K45" s="62" t="s">
        <v>43</v>
      </c>
      <c r="L45" s="363"/>
    </row>
    <row r="46" spans="1:12" ht="24" customHeight="1" x14ac:dyDescent="0.3">
      <c r="A46" s="285">
        <v>22</v>
      </c>
      <c r="B46" s="265" t="s">
        <v>161</v>
      </c>
      <c r="C46" s="29">
        <f t="shared" si="4"/>
        <v>22</v>
      </c>
      <c r="D46" s="30"/>
      <c r="E46" s="30"/>
      <c r="F46" s="30"/>
      <c r="G46" s="30"/>
      <c r="H46" s="30"/>
      <c r="I46" s="30"/>
      <c r="J46" s="286">
        <v>10000</v>
      </c>
      <c r="K46" s="287" t="s">
        <v>43</v>
      </c>
      <c r="L46" s="288"/>
    </row>
    <row r="47" spans="1:12" ht="24" customHeight="1" x14ac:dyDescent="0.3">
      <c r="A47" s="285">
        <v>23</v>
      </c>
      <c r="B47" s="265" t="s">
        <v>162</v>
      </c>
      <c r="C47" s="29">
        <f t="shared" si="4"/>
        <v>23</v>
      </c>
      <c r="D47" s="30"/>
      <c r="E47" s="30"/>
      <c r="F47" s="30"/>
      <c r="G47" s="30"/>
      <c r="H47" s="30"/>
      <c r="I47" s="30"/>
      <c r="J47" s="286">
        <v>10000</v>
      </c>
      <c r="K47" s="287" t="s">
        <v>43</v>
      </c>
      <c r="L47" s="288"/>
    </row>
    <row r="48" spans="1:12" ht="24" customHeight="1" x14ac:dyDescent="0.3">
      <c r="A48" s="285">
        <v>24</v>
      </c>
      <c r="B48" s="265" t="s">
        <v>166</v>
      </c>
      <c r="C48" s="29">
        <f t="shared" si="4"/>
        <v>24</v>
      </c>
      <c r="D48" s="30"/>
      <c r="E48" s="30"/>
      <c r="F48" s="30"/>
      <c r="G48" s="30"/>
      <c r="H48" s="30"/>
      <c r="I48" s="30"/>
      <c r="J48" s="286">
        <v>5000</v>
      </c>
      <c r="K48" s="287" t="s">
        <v>43</v>
      </c>
      <c r="L48" s="288"/>
    </row>
    <row r="49" spans="1:12" ht="24" customHeight="1" x14ac:dyDescent="0.3">
      <c r="A49" s="285">
        <v>25</v>
      </c>
      <c r="B49" s="265" t="s">
        <v>163</v>
      </c>
      <c r="C49" s="29">
        <f t="shared" si="4"/>
        <v>25</v>
      </c>
      <c r="D49" s="30"/>
      <c r="E49" s="30"/>
      <c r="F49" s="30"/>
      <c r="G49" s="30"/>
      <c r="H49" s="30"/>
      <c r="I49" s="30"/>
      <c r="J49" s="286">
        <v>10000</v>
      </c>
      <c r="K49" s="287" t="s">
        <v>43</v>
      </c>
      <c r="L49" s="288"/>
    </row>
    <row r="50" spans="1:12" ht="24" customHeight="1" x14ac:dyDescent="0.3">
      <c r="A50" s="285">
        <v>26</v>
      </c>
      <c r="B50" s="265" t="s">
        <v>164</v>
      </c>
      <c r="C50" s="29">
        <f t="shared" si="4"/>
        <v>26</v>
      </c>
      <c r="D50" s="30"/>
      <c r="E50" s="30"/>
      <c r="F50" s="30"/>
      <c r="G50" s="30"/>
      <c r="H50" s="30"/>
      <c r="I50" s="30"/>
      <c r="J50" s="286">
        <v>10000</v>
      </c>
      <c r="K50" s="287" t="s">
        <v>43</v>
      </c>
      <c r="L50" s="288"/>
    </row>
    <row r="51" spans="1:12" ht="24" customHeight="1" x14ac:dyDescent="0.3">
      <c r="A51" s="285">
        <v>27</v>
      </c>
      <c r="B51" s="265" t="s">
        <v>167</v>
      </c>
      <c r="C51" s="29">
        <f t="shared" si="4"/>
        <v>27</v>
      </c>
      <c r="D51" s="30"/>
      <c r="E51" s="30"/>
      <c r="F51" s="30"/>
      <c r="G51" s="30"/>
      <c r="H51" s="30"/>
      <c r="I51" s="30"/>
      <c r="J51" s="286">
        <v>5000</v>
      </c>
      <c r="K51" s="289" t="s">
        <v>43</v>
      </c>
      <c r="L51" s="362"/>
    </row>
    <row r="52" spans="1:12" ht="24" customHeight="1" x14ac:dyDescent="0.3">
      <c r="A52" s="285">
        <v>28</v>
      </c>
      <c r="B52" s="265" t="s">
        <v>172</v>
      </c>
      <c r="C52" s="29">
        <f t="shared" si="4"/>
        <v>28</v>
      </c>
      <c r="D52" s="30"/>
      <c r="E52" s="30"/>
      <c r="F52" s="30"/>
      <c r="G52" s="30"/>
      <c r="H52" s="30"/>
      <c r="I52" s="30"/>
      <c r="J52" s="286">
        <v>10000</v>
      </c>
      <c r="K52" s="289" t="s">
        <v>43</v>
      </c>
      <c r="L52" s="362"/>
    </row>
    <row r="53" spans="1:12" ht="24" customHeight="1" x14ac:dyDescent="0.3">
      <c r="A53" s="285">
        <v>29</v>
      </c>
      <c r="B53" s="265" t="s">
        <v>165</v>
      </c>
      <c r="C53" s="29">
        <f t="shared" si="4"/>
        <v>29</v>
      </c>
      <c r="D53" s="30"/>
      <c r="E53" s="30"/>
      <c r="F53" s="30"/>
      <c r="G53" s="30"/>
      <c r="H53" s="30"/>
      <c r="I53" s="30"/>
      <c r="J53" s="286">
        <v>10000</v>
      </c>
      <c r="K53" s="289" t="s">
        <v>43</v>
      </c>
      <c r="L53" s="362"/>
    </row>
    <row r="54" spans="1:12" ht="24" customHeight="1" thickBot="1" x14ac:dyDescent="0.35">
      <c r="A54" s="290">
        <v>30</v>
      </c>
      <c r="B54" s="291" t="s">
        <v>168</v>
      </c>
      <c r="C54" s="292">
        <f t="shared" si="4"/>
        <v>30</v>
      </c>
      <c r="D54" s="293"/>
      <c r="E54" s="293"/>
      <c r="F54" s="293"/>
      <c r="G54" s="293"/>
      <c r="H54" s="293"/>
      <c r="I54" s="293"/>
      <c r="J54" s="294">
        <v>5000</v>
      </c>
      <c r="K54" s="295" t="s">
        <v>43</v>
      </c>
      <c r="L54" s="296"/>
    </row>
    <row r="55" spans="1:12" ht="33.75" customHeight="1" thickBot="1" x14ac:dyDescent="0.35">
      <c r="A55" s="377" t="s">
        <v>160</v>
      </c>
      <c r="B55" s="377"/>
      <c r="C55" s="377"/>
      <c r="D55" s="377"/>
      <c r="E55" s="377"/>
      <c r="F55" s="377"/>
      <c r="G55" s="377"/>
      <c r="H55" s="378"/>
      <c r="I55" s="33" t="s">
        <v>14</v>
      </c>
      <c r="J55" s="379" t="str">
        <f>IF(SUM(L54:L54)&gt;0,SUM(L54:L54),"")</f>
        <v/>
      </c>
      <c r="K55" s="379"/>
      <c r="L55" s="380"/>
    </row>
  </sheetData>
  <mergeCells count="23">
    <mergeCell ref="A1:H1"/>
    <mergeCell ref="A3:B3"/>
    <mergeCell ref="L7:L8"/>
    <mergeCell ref="L9:L10"/>
    <mergeCell ref="L11:L12"/>
    <mergeCell ref="L43:L44"/>
    <mergeCell ref="A55:H55"/>
    <mergeCell ref="J55:L55"/>
    <mergeCell ref="L13:L14"/>
    <mergeCell ref="L15:L16"/>
    <mergeCell ref="A31:H31"/>
    <mergeCell ref="J31:L31"/>
    <mergeCell ref="A32:H32"/>
    <mergeCell ref="A34:B34"/>
    <mergeCell ref="L20:L21"/>
    <mergeCell ref="L22:L23"/>
    <mergeCell ref="L24:L25"/>
    <mergeCell ref="L26:L27"/>
    <mergeCell ref="L18:L19"/>
    <mergeCell ref="L35:L36"/>
    <mergeCell ref="L37:L38"/>
    <mergeCell ref="L39:L40"/>
    <mergeCell ref="L41:L42"/>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topLeftCell="A14" zoomScaleNormal="100" zoomScaleSheetLayoutView="100" workbookViewId="0">
      <selection activeCell="C3" sqref="C3:E3"/>
    </sheetView>
  </sheetViews>
  <sheetFormatPr defaultRowHeight="24" customHeight="1" x14ac:dyDescent="0.3"/>
  <cols>
    <col min="1" max="1" width="10.875" style="20" customWidth="1"/>
    <col min="2" max="2" width="23.875" style="20" bestFit="1" customWidth="1"/>
    <col min="3" max="4" width="13.25" style="20" customWidth="1"/>
    <col min="5" max="5" width="26.5" style="20" customWidth="1"/>
    <col min="6" max="16384" width="9" style="20"/>
  </cols>
  <sheetData>
    <row r="1" spans="1:12" ht="22.5" customHeight="1" thickBot="1" x14ac:dyDescent="0.35">
      <c r="A1" s="530" t="str">
        <f>'基本情報（メール申込用）'!B1</f>
        <v>ナス・ホープフルホースショー</v>
      </c>
      <c r="B1" s="531"/>
      <c r="C1" s="532"/>
      <c r="E1" s="281" t="s">
        <v>75</v>
      </c>
    </row>
    <row r="2" spans="1:12" ht="22.5" customHeight="1" x14ac:dyDescent="0.3">
      <c r="A2" s="536" t="s">
        <v>147</v>
      </c>
      <c r="B2" s="536"/>
      <c r="C2" s="536"/>
      <c r="D2" s="536"/>
      <c r="E2" s="536"/>
    </row>
    <row r="3" spans="1:12" ht="7.5" customHeight="1" x14ac:dyDescent="0.3"/>
    <row r="4" spans="1:12" ht="24" customHeight="1" x14ac:dyDescent="0.3">
      <c r="A4" s="444" t="s">
        <v>68</v>
      </c>
      <c r="B4" s="142" t="s">
        <v>6</v>
      </c>
      <c r="C4" s="533"/>
      <c r="D4" s="534"/>
      <c r="E4" s="535"/>
    </row>
    <row r="5" spans="1:12" ht="24" customHeight="1" x14ac:dyDescent="0.3">
      <c r="A5" s="445"/>
      <c r="B5" s="142" t="s">
        <v>56</v>
      </c>
      <c r="C5" s="533"/>
      <c r="D5" s="534"/>
      <c r="E5" s="535"/>
    </row>
    <row r="6" spans="1:12" ht="24" customHeight="1" x14ac:dyDescent="0.3">
      <c r="A6" s="445"/>
      <c r="B6" s="142" t="s">
        <v>21</v>
      </c>
      <c r="C6" s="533"/>
      <c r="D6" s="534"/>
      <c r="E6" s="535"/>
    </row>
    <row r="7" spans="1:12" ht="24" customHeight="1" x14ac:dyDescent="0.3">
      <c r="A7" s="445"/>
      <c r="B7" s="142" t="s">
        <v>22</v>
      </c>
      <c r="C7" s="533"/>
      <c r="D7" s="534"/>
      <c r="E7" s="535"/>
    </row>
    <row r="8" spans="1:12" ht="24" customHeight="1" x14ac:dyDescent="0.3">
      <c r="A8" s="445"/>
      <c r="B8" s="142" t="s">
        <v>146</v>
      </c>
      <c r="C8" s="533"/>
      <c r="D8" s="534"/>
      <c r="E8" s="535"/>
    </row>
    <row r="9" spans="1:12" ht="24" customHeight="1" x14ac:dyDescent="0.3">
      <c r="A9" s="445"/>
      <c r="B9" s="142" t="s">
        <v>58</v>
      </c>
      <c r="C9" s="523" t="s">
        <v>130</v>
      </c>
      <c r="D9" s="525"/>
      <c r="E9" s="524"/>
    </row>
    <row r="10" spans="1:12" ht="24" customHeight="1" x14ac:dyDescent="0.3">
      <c r="A10" s="446"/>
      <c r="B10" s="280" t="s">
        <v>148</v>
      </c>
      <c r="C10" s="533"/>
      <c r="D10" s="534"/>
      <c r="E10" s="535"/>
      <c r="L10" s="141"/>
    </row>
    <row r="11" spans="1:12" ht="21" customHeight="1" x14ac:dyDescent="0.3">
      <c r="B11" s="150"/>
      <c r="C11" s="149"/>
      <c r="D11" s="149"/>
      <c r="E11" s="149"/>
      <c r="L11" s="141"/>
    </row>
    <row r="12" spans="1:12" ht="24" customHeight="1" x14ac:dyDescent="0.3">
      <c r="A12" s="444" t="s">
        <v>69</v>
      </c>
      <c r="B12" s="528" t="s">
        <v>142</v>
      </c>
      <c r="C12" s="528"/>
      <c r="D12" s="528"/>
      <c r="E12" s="529"/>
      <c r="L12" s="141"/>
    </row>
    <row r="13" spans="1:12" ht="41.25" customHeight="1" x14ac:dyDescent="0.3">
      <c r="A13" s="445"/>
      <c r="B13" s="513" t="s">
        <v>145</v>
      </c>
      <c r="C13" s="513"/>
      <c r="D13" s="513"/>
      <c r="E13" s="514"/>
      <c r="L13" s="141"/>
    </row>
    <row r="14" spans="1:12" ht="24" customHeight="1" x14ac:dyDescent="0.3">
      <c r="A14" s="445"/>
      <c r="B14" s="528" t="s">
        <v>143</v>
      </c>
      <c r="C14" s="528"/>
      <c r="D14" s="528"/>
      <c r="E14" s="529"/>
      <c r="L14" s="141"/>
    </row>
    <row r="15" spans="1:12" ht="72" customHeight="1" x14ac:dyDescent="0.3">
      <c r="A15" s="445"/>
      <c r="B15" s="513" t="s">
        <v>67</v>
      </c>
      <c r="C15" s="513"/>
      <c r="D15" s="513"/>
      <c r="E15" s="514"/>
      <c r="L15" s="141"/>
    </row>
    <row r="16" spans="1:12" ht="30" customHeight="1" x14ac:dyDescent="0.3">
      <c r="A16" s="446"/>
      <c r="B16" s="526" t="s">
        <v>141</v>
      </c>
      <c r="C16" s="526"/>
      <c r="D16" s="526"/>
      <c r="E16" s="527"/>
      <c r="L16" s="141"/>
    </row>
    <row r="17" spans="1:13" ht="21" customHeight="1" x14ac:dyDescent="0.3">
      <c r="B17" s="143"/>
      <c r="C17" s="274" t="b">
        <v>0</v>
      </c>
      <c r="D17" s="274" t="b">
        <v>0</v>
      </c>
      <c r="E17" s="143"/>
    </row>
    <row r="18" spans="1:13" ht="24" customHeight="1" x14ac:dyDescent="0.3">
      <c r="A18" s="444" t="s">
        <v>70</v>
      </c>
      <c r="B18" s="144" t="s">
        <v>208</v>
      </c>
      <c r="C18" s="515" t="s">
        <v>144</v>
      </c>
      <c r="D18" s="516"/>
      <c r="E18" s="147" t="s">
        <v>134</v>
      </c>
    </row>
    <row r="19" spans="1:13" ht="24" hidden="1" customHeight="1" x14ac:dyDescent="0.3">
      <c r="A19" s="445"/>
      <c r="B19" s="144" t="s">
        <v>173</v>
      </c>
      <c r="C19" s="515" t="s">
        <v>144</v>
      </c>
      <c r="D19" s="516"/>
      <c r="E19" s="147" t="s">
        <v>134</v>
      </c>
    </row>
    <row r="20" spans="1:13" ht="24" customHeight="1" x14ac:dyDescent="0.3">
      <c r="A20" s="445"/>
      <c r="B20" s="144" t="s">
        <v>15</v>
      </c>
      <c r="C20" s="282">
        <f>'基本情報（メール申込用）'!C4</f>
        <v>11000</v>
      </c>
      <c r="D20" s="151" t="s">
        <v>131</v>
      </c>
      <c r="E20" s="147" t="s">
        <v>133</v>
      </c>
    </row>
    <row r="21" spans="1:13" ht="24" customHeight="1" x14ac:dyDescent="0.3">
      <c r="A21" s="445"/>
      <c r="B21" s="144" t="s">
        <v>15</v>
      </c>
      <c r="C21" s="282">
        <f>'基本情報（メール申込用）'!D4</f>
        <v>5500</v>
      </c>
      <c r="D21" s="151" t="s">
        <v>131</v>
      </c>
      <c r="E21" s="147" t="s">
        <v>133</v>
      </c>
    </row>
    <row r="22" spans="1:13" ht="24" hidden="1" customHeight="1" x14ac:dyDescent="0.3">
      <c r="A22" s="445"/>
      <c r="B22" s="144" t="s">
        <v>15</v>
      </c>
      <c r="C22" s="282">
        <f>'基本情報（メール申込用）'!E4</f>
        <v>0</v>
      </c>
      <c r="D22" s="151">
        <f>COUNTIFS('参加馬登録表 (メール申込用)'!$N$6:$N$55,"公認競技出場予定あり",'参加馬登録表 (メール申込用)'!$O$6:$O$55,"不参加",'参加馬登録表 (メール申込用)'!$P$6:$P$55,"不参加")</f>
        <v>0</v>
      </c>
      <c r="E22" s="147" t="s">
        <v>133</v>
      </c>
    </row>
    <row r="23" spans="1:13" ht="24" hidden="1" customHeight="1" x14ac:dyDescent="0.3">
      <c r="A23" s="445"/>
      <c r="B23" s="144" t="s">
        <v>99</v>
      </c>
      <c r="C23" s="282">
        <v>1000</v>
      </c>
      <c r="D23" s="152" t="s">
        <v>132</v>
      </c>
      <c r="E23" s="147" t="s">
        <v>133</v>
      </c>
    </row>
    <row r="24" spans="1:13" ht="24" customHeight="1" x14ac:dyDescent="0.3">
      <c r="A24" s="445"/>
      <c r="B24" s="144" t="s">
        <v>100</v>
      </c>
      <c r="C24" s="282">
        <v>1000</v>
      </c>
      <c r="D24" s="152" t="s">
        <v>132</v>
      </c>
      <c r="E24" s="147" t="s">
        <v>133</v>
      </c>
    </row>
    <row r="25" spans="1:13" ht="24" customHeight="1" thickBot="1" x14ac:dyDescent="0.35">
      <c r="A25" s="445"/>
      <c r="B25" s="145" t="s">
        <v>101</v>
      </c>
      <c r="C25" s="283">
        <v>1000</v>
      </c>
      <c r="D25" s="153" t="s">
        <v>132</v>
      </c>
      <c r="E25" s="148" t="s">
        <v>133</v>
      </c>
    </row>
    <row r="26" spans="1:13" ht="31.5" customHeight="1" thickTop="1" x14ac:dyDescent="0.3">
      <c r="A26" s="445"/>
      <c r="B26" s="146" t="s">
        <v>59</v>
      </c>
      <c r="C26" s="517" t="s">
        <v>134</v>
      </c>
      <c r="D26" s="518"/>
      <c r="E26" s="519"/>
    </row>
    <row r="27" spans="1:13" ht="24" customHeight="1" x14ac:dyDescent="0.3">
      <c r="A27" s="446"/>
      <c r="B27" s="142" t="s">
        <v>60</v>
      </c>
      <c r="C27" s="523" t="s">
        <v>135</v>
      </c>
      <c r="D27" s="525"/>
      <c r="E27" s="524"/>
    </row>
    <row r="28" spans="1:13" ht="21" customHeight="1" x14ac:dyDescent="0.3">
      <c r="B28" s="143"/>
      <c r="C28" s="143"/>
      <c r="D28" s="143"/>
      <c r="E28" s="143"/>
    </row>
    <row r="29" spans="1:13" ht="24" customHeight="1" x14ac:dyDescent="0.3">
      <c r="A29" s="444" t="s">
        <v>71</v>
      </c>
      <c r="B29" s="156" t="s">
        <v>61</v>
      </c>
      <c r="C29" s="275" t="s">
        <v>136</v>
      </c>
      <c r="D29" s="276" t="s">
        <v>137</v>
      </c>
      <c r="E29" s="278" t="s">
        <v>139</v>
      </c>
    </row>
    <row r="30" spans="1:13" ht="24" customHeight="1" x14ac:dyDescent="0.3">
      <c r="A30" s="445"/>
      <c r="B30" s="156" t="s">
        <v>62</v>
      </c>
      <c r="C30" s="523" t="s">
        <v>138</v>
      </c>
      <c r="D30" s="524"/>
      <c r="E30" s="279" t="s">
        <v>140</v>
      </c>
    </row>
    <row r="31" spans="1:13" ht="16.5" x14ac:dyDescent="0.3">
      <c r="A31" s="445"/>
      <c r="B31" s="427" t="s">
        <v>65</v>
      </c>
      <c r="C31" s="428"/>
      <c r="D31" s="428"/>
      <c r="E31" s="429"/>
    </row>
    <row r="32" spans="1:13" ht="57" customHeight="1" x14ac:dyDescent="0.3">
      <c r="A32" s="446"/>
      <c r="B32" s="439"/>
      <c r="C32" s="440"/>
      <c r="D32" s="440"/>
      <c r="E32" s="441"/>
      <c r="M32" s="277"/>
    </row>
    <row r="33" spans="1:5" ht="21" customHeight="1" x14ac:dyDescent="0.3"/>
    <row r="34" spans="1:5" ht="24.75" customHeight="1" x14ac:dyDescent="0.3">
      <c r="A34" s="520" t="s">
        <v>149</v>
      </c>
      <c r="B34" s="521"/>
      <c r="C34" s="521"/>
      <c r="D34" s="521"/>
      <c r="E34" s="522"/>
    </row>
  </sheetData>
  <sheetProtection selectLockedCells="1"/>
  <mergeCells count="26">
    <mergeCell ref="A1:C1"/>
    <mergeCell ref="A4:A10"/>
    <mergeCell ref="C4:E4"/>
    <mergeCell ref="C5:E5"/>
    <mergeCell ref="C6:E6"/>
    <mergeCell ref="C7:E7"/>
    <mergeCell ref="C8:E8"/>
    <mergeCell ref="C9:E9"/>
    <mergeCell ref="C10:E10"/>
    <mergeCell ref="A2:E2"/>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s>
  <phoneticPr fontId="2"/>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 (3)</vt:lpstr>
      <vt:lpstr>参加人馬登録表（印刷用） (2)</vt:lpstr>
      <vt:lpstr>エントリー用紙（印刷用） (2)</vt:lpstr>
      <vt:lpstr>団体情報・合計（印刷用）</vt:lpstr>
      <vt:lpstr>旧 参加人馬登録表（印刷用）</vt:lpstr>
      <vt:lpstr>'エントリー表（メール申込用）'!Print_Area</vt:lpstr>
      <vt:lpstr>'エントリー用紙（印刷用） (2)'!Print_Area</vt:lpstr>
      <vt:lpstr>'旧 参加人馬登録表（印刷用）'!Print_Area</vt:lpstr>
      <vt:lpstr>'参加人馬登録表（印刷用） (2)'!Print_Area</vt:lpstr>
      <vt:lpstr>'参加人馬登録表（印刷用） (3)'!Print_Area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2021-04-10T09:15:06Z</cp:lastPrinted>
  <dcterms:created xsi:type="dcterms:W3CDTF">2002-04-15T08:28:27Z</dcterms:created>
  <dcterms:modified xsi:type="dcterms:W3CDTF">2021-04-10T09:16:51Z</dcterms:modified>
</cp:coreProperties>
</file>