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那須トレーニングファーム\Documents\大会関連\ﾎｰｽｼｮｰ\ｽﾌﾟﾘﾝｸﾞﾎ\2021\"/>
    </mc:Choice>
  </mc:AlternateContent>
  <xr:revisionPtr revIDLastSave="0" documentId="13_ncr:1_{349813F7-324E-4F56-A4B5-703DECC5E78D}" xr6:coauthVersionLast="46" xr6:coauthVersionMax="46" xr10:uidLastSave="{00000000-0000-0000-0000-000000000000}"/>
  <bookViews>
    <workbookView xWindow="-120" yWindow="-120" windowWidth="29040" windowHeight="15840" tabRatio="839" firstSheet="1" activeTab="5" xr2:uid="{00000000-000D-0000-FFFF-FFFF00000000}"/>
  </bookViews>
  <sheets>
    <sheet name="基本情報（メール申込用）" sheetId="22" state="hidden" r:id="rId1"/>
    <sheet name="参加選手登録表 (メール申込用)" sheetId="16" r:id="rId2"/>
    <sheet name="参加馬登録表 (メール申込用)" sheetId="15" r:id="rId3"/>
    <sheet name="エントリー表（メール申込用）" sheetId="20" r:id="rId4"/>
    <sheet name="団体情報・合計（メール申込用）" sheetId="21" r:id="rId5"/>
    <sheet name="参加人馬登録表（印刷用） (2)" sheetId="26" r:id="rId6"/>
    <sheet name="エントリー用紙（印刷用）" sheetId="25" r:id="rId7"/>
    <sheet name="団体情報・合計（印刷用）" sheetId="23" r:id="rId8"/>
    <sheet name="参加人馬登録表（印刷用）" sheetId="24" state="hidden" r:id="rId9"/>
    <sheet name="旧 参加人馬登録表（印刷用）" sheetId="11" state="hidden" r:id="rId10"/>
  </sheets>
  <definedNames>
    <definedName name="_Fill" localSheetId="6" hidden="1">#REF!</definedName>
    <definedName name="_Fill" hidden="1">#REF!</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Sort" hidden="1">#REF!</definedName>
    <definedName name="_xlnm.Print_Area" localSheetId="3">'エントリー表（メール申込用）'!$A$3:$I$154</definedName>
    <definedName name="_xlnm.Print_Area" localSheetId="9">'旧 参加人馬登録表（印刷用）'!$A$1:$M$31</definedName>
    <definedName name="_xlnm.Print_Area" localSheetId="8">'参加人馬登録表（印刷用）'!$A$1:$I$35</definedName>
    <definedName name="_xlnm.Print_Area" localSheetId="5">'参加人馬登録表（印刷用） (2)'!$A$1:$N$35</definedName>
    <definedName name="_xlnm.Print_Area" localSheetId="1">'参加選手登録表 (メール申込用)'!$A$3:$G$54</definedName>
    <definedName name="_xlnm.Print_Area" localSheetId="2">'参加馬登録表 (メール申込用)'!$A$3:$M$55</definedName>
    <definedName name="_xlnm.Print_Area" localSheetId="4">'団体情報・合計（メール申込用）'!$A$1:$E$31</definedName>
  </definedNames>
  <calcPr calcId="191029"/>
</workbook>
</file>

<file path=xl/calcChain.xml><?xml version="1.0" encoding="utf-8"?>
<calcChain xmlns="http://schemas.openxmlformats.org/spreadsheetml/2006/main">
  <c r="D18" i="21" l="1"/>
  <c r="C38" i="25"/>
  <c r="C37" i="25"/>
  <c r="A1" i="26"/>
  <c r="J49" i="25"/>
  <c r="C48" i="25"/>
  <c r="C47" i="25"/>
  <c r="C46" i="25"/>
  <c r="C45" i="25"/>
  <c r="C44" i="25"/>
  <c r="C43" i="25"/>
  <c r="C42" i="25"/>
  <c r="C41" i="25"/>
  <c r="C40" i="25"/>
  <c r="C39" i="25"/>
  <c r="C36" i="25"/>
  <c r="C35" i="25"/>
  <c r="C34" i="25"/>
  <c r="C33" i="25"/>
  <c r="C32" i="25"/>
  <c r="C31" i="25"/>
  <c r="C30" i="25"/>
  <c r="C29" i="25"/>
  <c r="C22" i="25"/>
  <c r="C21" i="25"/>
  <c r="C17" i="25"/>
  <c r="J25" i="25"/>
  <c r="C24" i="25"/>
  <c r="C23" i="25"/>
  <c r="C20" i="25"/>
  <c r="C19" i="25"/>
  <c r="C18" i="25"/>
  <c r="C16" i="25"/>
  <c r="C15" i="25"/>
  <c r="C14" i="25"/>
  <c r="C13" i="25"/>
  <c r="C12" i="25"/>
  <c r="C11" i="25"/>
  <c r="C10" i="25"/>
  <c r="C9" i="25"/>
  <c r="C8" i="25"/>
  <c r="C7" i="25"/>
  <c r="C6" i="25"/>
  <c r="C5" i="25"/>
  <c r="C4" i="25"/>
  <c r="D17" i="21" l="1"/>
  <c r="A1" i="24"/>
  <c r="C22" i="23"/>
  <c r="C21" i="23"/>
  <c r="C20" i="23"/>
  <c r="A1" i="23"/>
  <c r="C19" i="21"/>
  <c r="C18" i="21"/>
  <c r="C17" i="21"/>
  <c r="E18" i="21" l="1"/>
  <c r="P6" i="15"/>
  <c r="O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J6" i="15"/>
  <c r="O7" i="15"/>
  <c r="P7" i="15"/>
  <c r="O8" i="15"/>
  <c r="P8" i="15"/>
  <c r="O9" i="15"/>
  <c r="P9" i="15"/>
  <c r="O10" i="15"/>
  <c r="P10" i="15"/>
  <c r="O11" i="15"/>
  <c r="P11" i="15"/>
  <c r="O12" i="15"/>
  <c r="P12" i="15"/>
  <c r="O13" i="15"/>
  <c r="P13" i="15"/>
  <c r="O14" i="15"/>
  <c r="P14" i="15"/>
  <c r="O15" i="15"/>
  <c r="P15" i="15"/>
  <c r="O16" i="15"/>
  <c r="P16" i="15"/>
  <c r="O17" i="15"/>
  <c r="P17" i="15"/>
  <c r="O18" i="15"/>
  <c r="P18" i="15"/>
  <c r="O19" i="15"/>
  <c r="P19" i="15"/>
  <c r="O20" i="15"/>
  <c r="P20" i="15"/>
  <c r="O21" i="15"/>
  <c r="P21" i="15"/>
  <c r="O22" i="15"/>
  <c r="P22" i="15"/>
  <c r="O23" i="15"/>
  <c r="P23" i="15"/>
  <c r="O24" i="15"/>
  <c r="P24" i="15"/>
  <c r="O25" i="15"/>
  <c r="P25" i="15"/>
  <c r="O26" i="15"/>
  <c r="P26" i="15"/>
  <c r="O27" i="15"/>
  <c r="P27" i="15"/>
  <c r="O28" i="15"/>
  <c r="P28" i="15"/>
  <c r="O29" i="15"/>
  <c r="P29" i="15"/>
  <c r="O30" i="15"/>
  <c r="P30" i="15"/>
  <c r="O31" i="15"/>
  <c r="P31" i="15"/>
  <c r="O32" i="15"/>
  <c r="P32" i="15"/>
  <c r="O33" i="15"/>
  <c r="P33" i="15"/>
  <c r="O34" i="15"/>
  <c r="P34" i="15"/>
  <c r="O35" i="15"/>
  <c r="P35" i="15"/>
  <c r="O36" i="15"/>
  <c r="P36" i="15"/>
  <c r="O37" i="15"/>
  <c r="P37" i="15"/>
  <c r="O38" i="15"/>
  <c r="P38" i="15"/>
  <c r="O39" i="15"/>
  <c r="P39" i="15"/>
  <c r="O40" i="15"/>
  <c r="P40" i="15"/>
  <c r="O41" i="15"/>
  <c r="P41" i="15"/>
  <c r="O42" i="15"/>
  <c r="P42" i="15"/>
  <c r="O43" i="15"/>
  <c r="P43" i="15"/>
  <c r="O44" i="15"/>
  <c r="P44" i="15"/>
  <c r="O45" i="15"/>
  <c r="P45" i="15"/>
  <c r="O46" i="15"/>
  <c r="P46" i="15"/>
  <c r="O47" i="15"/>
  <c r="P47" i="15"/>
  <c r="O48" i="15"/>
  <c r="P48" i="15"/>
  <c r="O49" i="15"/>
  <c r="P49" i="15"/>
  <c r="O50" i="15"/>
  <c r="P50" i="15"/>
  <c r="O51" i="15"/>
  <c r="P51" i="15"/>
  <c r="O52" i="15"/>
  <c r="P52" i="15"/>
  <c r="O53" i="15"/>
  <c r="P53" i="15"/>
  <c r="O54" i="15"/>
  <c r="P54" i="15"/>
  <c r="O55" i="15"/>
  <c r="P55" i="15"/>
  <c r="D22" i="23" l="1"/>
  <c r="E17" i="21"/>
  <c r="D19" i="21"/>
  <c r="B31" i="21"/>
  <c r="A1" i="16" l="1"/>
  <c r="A1" i="15"/>
  <c r="A1" i="2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G10" i="16" l="1"/>
  <c r="J8" i="15"/>
  <c r="G7" i="20"/>
  <c r="J35" i="15"/>
  <c r="J34" i="15"/>
  <c r="J33" i="15"/>
  <c r="J32" i="15"/>
  <c r="J31" i="15"/>
  <c r="J30" i="15"/>
  <c r="J29" i="15"/>
  <c r="J28" i="15"/>
  <c r="J27" i="15"/>
  <c r="J26" i="15"/>
  <c r="G24" i="16"/>
  <c r="G23" i="16"/>
  <c r="G22" i="16"/>
  <c r="G21" i="16"/>
  <c r="G20" i="16"/>
  <c r="G19" i="16"/>
  <c r="G18" i="16"/>
  <c r="G17" i="16"/>
  <c r="G16" i="16"/>
  <c r="G15" i="16"/>
  <c r="G33" i="16"/>
  <c r="G32" i="16"/>
  <c r="G31" i="16"/>
  <c r="G30" i="16"/>
  <c r="G29" i="16"/>
  <c r="G28" i="16"/>
  <c r="G27" i="16"/>
  <c r="G26" i="16"/>
  <c r="G25" i="16"/>
  <c r="G54" i="16" l="1"/>
  <c r="G53" i="16"/>
  <c r="G52" i="16"/>
  <c r="G51" i="16"/>
  <c r="G50" i="16"/>
  <c r="G49" i="16"/>
  <c r="G48" i="16"/>
  <c r="G47" i="16"/>
  <c r="G46" i="16"/>
  <c r="G45" i="16"/>
  <c r="G44" i="16"/>
  <c r="G43" i="16"/>
  <c r="G42" i="16"/>
  <c r="G41" i="16"/>
  <c r="G40" i="16"/>
  <c r="G39" i="16"/>
  <c r="G38" i="16"/>
  <c r="G37" i="16"/>
  <c r="G36" i="16"/>
  <c r="G14" i="16"/>
  <c r="G13" i="16"/>
  <c r="G12" i="16"/>
  <c r="G11" i="16"/>
  <c r="G9" i="16"/>
  <c r="G8" i="16"/>
  <c r="G7" i="16"/>
  <c r="E20" i="21" l="1"/>
  <c r="E21" i="21"/>
  <c r="E19" i="21"/>
  <c r="E22"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G18" i="20"/>
  <c r="G17" i="20"/>
  <c r="G16" i="20"/>
  <c r="G15" i="20"/>
  <c r="G14" i="20"/>
  <c r="G13" i="20"/>
  <c r="G12" i="20"/>
  <c r="G11" i="20"/>
  <c r="G10" i="20"/>
  <c r="G9" i="20"/>
  <c r="G8" i="20"/>
  <c r="G6" i="20"/>
  <c r="G5" i="20"/>
  <c r="J7" i="15"/>
  <c r="J9" i="15"/>
  <c r="J10" i="15"/>
  <c r="J11" i="15"/>
  <c r="J12" i="15"/>
  <c r="J13" i="15"/>
  <c r="J14" i="15"/>
  <c r="J15" i="15"/>
  <c r="J16" i="15"/>
  <c r="J17" i="15"/>
  <c r="J18" i="15"/>
  <c r="J19" i="15"/>
  <c r="J20" i="15"/>
  <c r="J21" i="15"/>
  <c r="J22" i="15"/>
  <c r="J23" i="15"/>
  <c r="J24" i="15"/>
  <c r="J25" i="15"/>
  <c r="J36" i="15"/>
  <c r="J37" i="15"/>
  <c r="J38" i="15"/>
  <c r="J39" i="15"/>
  <c r="J40" i="15"/>
  <c r="J41" i="15"/>
  <c r="J42" i="15"/>
  <c r="J43" i="15"/>
  <c r="J44" i="15"/>
  <c r="J45" i="15"/>
  <c r="J46" i="15"/>
  <c r="J47" i="15"/>
  <c r="J48" i="15"/>
  <c r="J49" i="15"/>
  <c r="J50" i="15"/>
  <c r="J51" i="15"/>
  <c r="J52" i="15"/>
  <c r="J53" i="15"/>
  <c r="J54" i="15"/>
  <c r="J55" i="15"/>
  <c r="F4" i="16"/>
  <c r="C5" i="15"/>
  <c r="E16" i="21" l="1"/>
  <c r="C23" i="21" s="1"/>
  <c r="C16" i="21"/>
</calcChain>
</file>

<file path=xl/sharedStrings.xml><?xml version="1.0" encoding="utf-8"?>
<sst xmlns="http://schemas.openxmlformats.org/spreadsheetml/2006/main" count="593" uniqueCount="226">
  <si>
    <t>品種</t>
    <rPh sb="0" eb="2">
      <t>ヒンシュ</t>
    </rPh>
    <phoneticPr fontId="2"/>
  </si>
  <si>
    <t>毛色</t>
    <rPh sb="0" eb="2">
      <t>ケイロ</t>
    </rPh>
    <phoneticPr fontId="2"/>
  </si>
  <si>
    <t>性別</t>
    <rPh sb="0" eb="2">
      <t>セイベツ</t>
    </rPh>
    <phoneticPr fontId="2"/>
  </si>
  <si>
    <t>産地</t>
    <rPh sb="0" eb="2">
      <t>サンチ</t>
    </rPh>
    <phoneticPr fontId="2"/>
  </si>
  <si>
    <t>所有者</t>
    <rPh sb="0" eb="3">
      <t>ショユウシャ</t>
    </rPh>
    <phoneticPr fontId="2"/>
  </si>
  <si>
    <t>年齢</t>
    <rPh sb="0" eb="2">
      <t>ネンレイ</t>
    </rPh>
    <phoneticPr fontId="2"/>
  </si>
  <si>
    <t>団体名</t>
    <rPh sb="0" eb="2">
      <t>ダンタイ</t>
    </rPh>
    <rPh sb="2" eb="3">
      <t>メイ</t>
    </rPh>
    <phoneticPr fontId="2"/>
  </si>
  <si>
    <t>JEF登録番号</t>
    <rPh sb="3" eb="5">
      <t>トウロク</t>
    </rPh>
    <rPh sb="5" eb="7">
      <t>バンゴウ</t>
    </rPh>
    <phoneticPr fontId="2"/>
  </si>
  <si>
    <t>参加馬匹</t>
    <rPh sb="0" eb="2">
      <t>サンカ</t>
    </rPh>
    <rPh sb="2" eb="4">
      <t>バヒツ</t>
    </rPh>
    <phoneticPr fontId="2"/>
  </si>
  <si>
    <t>参加選手</t>
    <rPh sb="0" eb="2">
      <t>サンカ</t>
    </rPh>
    <rPh sb="2" eb="4">
      <t>センシュ</t>
    </rPh>
    <phoneticPr fontId="2"/>
  </si>
  <si>
    <t>ふりがな</t>
    <phoneticPr fontId="2"/>
  </si>
  <si>
    <t>エントリー数</t>
    <rPh sb="5" eb="6">
      <t>スウ</t>
    </rPh>
    <phoneticPr fontId="2"/>
  </si>
  <si>
    <t>エントリー料</t>
    <rPh sb="5" eb="6">
      <t>リョウ</t>
    </rPh>
    <phoneticPr fontId="2"/>
  </si>
  <si>
    <t>小計</t>
    <rPh sb="0" eb="2">
      <t>ショウケイ</t>
    </rPh>
    <phoneticPr fontId="2"/>
  </si>
  <si>
    <t>① エントリー料 計</t>
    <rPh sb="7" eb="8">
      <t>リョウ</t>
    </rPh>
    <rPh sb="9" eb="10">
      <t>ケイ</t>
    </rPh>
    <phoneticPr fontId="2"/>
  </si>
  <si>
    <t>馬匹登録料</t>
    <rPh sb="0" eb="2">
      <t>バヒツ</t>
    </rPh>
    <rPh sb="2" eb="4">
      <t>トウロク</t>
    </rPh>
    <rPh sb="4" eb="5">
      <t>リョウ</t>
    </rPh>
    <phoneticPr fontId="2"/>
  </si>
  <si>
    <t>選手名</t>
    <rPh sb="0" eb="3">
      <t>センシュメイ</t>
    </rPh>
    <phoneticPr fontId="2"/>
  </si>
  <si>
    <t>B級 / A級</t>
    <rPh sb="1" eb="2">
      <t>キュウ</t>
    </rPh>
    <rPh sb="6" eb="7">
      <t>キュウ</t>
    </rPh>
    <phoneticPr fontId="2"/>
  </si>
  <si>
    <t>JEF登録グレード</t>
    <phoneticPr fontId="2"/>
  </si>
  <si>
    <t xml:space="preserve"> </t>
    <phoneticPr fontId="2"/>
  </si>
  <si>
    <t>担当者名</t>
  </si>
  <si>
    <t>Tel</t>
    <phoneticPr fontId="2"/>
  </si>
  <si>
    <t>Fax</t>
    <phoneticPr fontId="2"/>
  </si>
  <si>
    <t>大会期間中連絡用Tel</t>
    <rPh sb="0" eb="2">
      <t>タイカイ</t>
    </rPh>
    <rPh sb="2" eb="5">
      <t>キカンチュウ</t>
    </rPh>
    <rPh sb="5" eb="8">
      <t>レンラクヨウ</t>
    </rPh>
    <phoneticPr fontId="2"/>
  </si>
  <si>
    <t>（前回）</t>
    <phoneticPr fontId="2"/>
  </si>
  <si>
    <t>（最新）</t>
    <phoneticPr fontId="2"/>
  </si>
  <si>
    <t>（90cm）</t>
    <phoneticPr fontId="2"/>
  </si>
  <si>
    <t>（100cm）</t>
    <phoneticPr fontId="2"/>
  </si>
  <si>
    <t>中D / 中C / 中B / 中A / 大B / 大A</t>
    <phoneticPr fontId="2"/>
  </si>
  <si>
    <t xml:space="preserve">牡 / 牝 / 騙 </t>
    <rPh sb="0" eb="1">
      <t>オス</t>
    </rPh>
    <rPh sb="4" eb="5">
      <t>メス</t>
    </rPh>
    <rPh sb="8" eb="9">
      <t>ダマ</t>
    </rPh>
    <phoneticPr fontId="2"/>
  </si>
  <si>
    <t>馬名（漢字にはフリガナをお願いします）</t>
    <rPh sb="0" eb="2">
      <t>バメイ</t>
    </rPh>
    <rPh sb="3" eb="5">
      <t>カンジ</t>
    </rPh>
    <rPh sb="13" eb="14">
      <t>ネガ</t>
    </rPh>
    <phoneticPr fontId="2"/>
  </si>
  <si>
    <t>上記出場選手は、本大会に参加するにあたり、選手として、大会の趣旨、ルールを遵守し、スポーツマンシップを発揮して競技し、人馬とも万一事故ありたる時も決して意義は申しません。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</si>
  <si>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令和　　　　年　　　　月　　　　日</t>
    <rPh sb="0" eb="2">
      <t>レイワ</t>
    </rPh>
    <rPh sb="6" eb="7">
      <t>ネン</t>
    </rPh>
    <rPh sb="11" eb="12">
      <t>ガツ</t>
    </rPh>
    <rPh sb="16" eb="17">
      <t>ニチ</t>
    </rPh>
    <phoneticPr fontId="2"/>
  </si>
  <si>
    <t>団体または責任者名　</t>
    <rPh sb="0" eb="2">
      <t>ダンタイ</t>
    </rPh>
    <rPh sb="5" eb="8">
      <t>セキニンシャ</t>
    </rPh>
    <rPh sb="8" eb="9">
      <t>メイ</t>
    </rPh>
    <phoneticPr fontId="2"/>
  </si>
  <si>
    <t>※参加馬匹のインフルエンザ予防接種日は近２回分の日付を記入して下さい。日本馬術連盟の定める防疫規程に抵触する馬匹については入厩をお断りする場合がございます。</t>
    <phoneticPr fontId="2"/>
  </si>
  <si>
    <t>インフルエンザ予防接種履歴</t>
    <rPh sb="7" eb="9">
      <t>ヨボウ</t>
    </rPh>
    <rPh sb="9" eb="11">
      <t>セッシュ</t>
    </rPh>
    <rPh sb="11" eb="13">
      <t>リレキ</t>
    </rPh>
    <phoneticPr fontId="2"/>
  </si>
  <si>
    <t>参加人馬登録表</t>
    <phoneticPr fontId="2"/>
  </si>
  <si>
    <t>兼 誓約書</t>
    <phoneticPr fontId="2"/>
  </si>
  <si>
    <t>JEF騎乗者資格</t>
    <phoneticPr fontId="2"/>
  </si>
  <si>
    <t>JEF騎乗者資格</t>
    <rPh sb="3" eb="5">
      <t>キジョウ</t>
    </rPh>
    <rPh sb="5" eb="6">
      <t>シャ</t>
    </rPh>
    <rPh sb="6" eb="8">
      <t>シカク</t>
    </rPh>
    <phoneticPr fontId="2"/>
  </si>
  <si>
    <t>誓約
印またはサイン</t>
    <rPh sb="0" eb="2">
      <t>セイヤク</t>
    </rPh>
    <rPh sb="3" eb="4">
      <t>イン</t>
    </rPh>
    <phoneticPr fontId="2"/>
  </si>
  <si>
    <t xml:space="preserve">           年
       /</t>
    <rPh sb="11" eb="12">
      <t>ネン</t>
    </rPh>
    <phoneticPr fontId="2"/>
  </si>
  <si>
    <t>男 / 女</t>
    <rPh sb="0" eb="1">
      <t>オトコ</t>
    </rPh>
    <rPh sb="4" eb="5">
      <t>オンナ</t>
    </rPh>
    <phoneticPr fontId="2"/>
  </si>
  <si>
    <t>×</t>
  </si>
  <si>
    <t>×</t>
    <phoneticPr fontId="2"/>
  </si>
  <si>
    <t>JEF登録
グレード</t>
    <phoneticPr fontId="2"/>
  </si>
  <si>
    <t>競技No</t>
    <rPh sb="0" eb="2">
      <t>キョウギ</t>
    </rPh>
    <phoneticPr fontId="2"/>
  </si>
  <si>
    <t>馬匹名</t>
    <rPh sb="0" eb="2">
      <t>バヒツ</t>
    </rPh>
    <rPh sb="2" eb="3">
      <t>メイ</t>
    </rPh>
    <phoneticPr fontId="2"/>
  </si>
  <si>
    <t>所属</t>
    <rPh sb="0" eb="2">
      <t>ショゾク</t>
    </rPh>
    <phoneticPr fontId="2"/>
  </si>
  <si>
    <t>選手会員番号</t>
    <rPh sb="0" eb="2">
      <t>センシュ</t>
    </rPh>
    <rPh sb="2" eb="4">
      <t>カイイン</t>
    </rPh>
    <rPh sb="4" eb="6">
      <t>バンゴウ</t>
    </rPh>
    <phoneticPr fontId="2"/>
  </si>
  <si>
    <t>馬匹登録番号</t>
    <rPh sb="0" eb="2">
      <t>バヒツ</t>
    </rPh>
    <rPh sb="2" eb="4">
      <t>トウロク</t>
    </rPh>
    <rPh sb="4" eb="6">
      <t>バンゴウ</t>
    </rPh>
    <phoneticPr fontId="2"/>
  </si>
  <si>
    <t>OP参加</t>
    <rPh sb="2" eb="4">
      <t>サンカ</t>
    </rPh>
    <phoneticPr fontId="2"/>
  </si>
  <si>
    <t>競技名</t>
    <rPh sb="0" eb="2">
      <t>キョウギ</t>
    </rPh>
    <rPh sb="2" eb="3">
      <t>メイ</t>
    </rPh>
    <phoneticPr fontId="2"/>
  </si>
  <si>
    <t>馬名</t>
    <rPh sb="0" eb="2">
      <t>バメイ</t>
    </rPh>
    <phoneticPr fontId="2"/>
  </si>
  <si>
    <t>※馬名が漢字の場合はフリガナをご記入下さい</t>
    <rPh sb="1" eb="3">
      <t>バメイ</t>
    </rPh>
    <rPh sb="4" eb="6">
      <t>カンジ</t>
    </rPh>
    <rPh sb="7" eb="9">
      <t>バアイ</t>
    </rPh>
    <rPh sb="16" eb="18">
      <t>キニュウ</t>
    </rPh>
    <rPh sb="18" eb="19">
      <t>クダ</t>
    </rPh>
    <phoneticPr fontId="2"/>
  </si>
  <si>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2"/>
  </si>
  <si>
    <t>担当者名</t>
    <rPh sb="0" eb="3">
      <t>タントウシャ</t>
    </rPh>
    <rPh sb="3" eb="4">
      <t>メイ</t>
    </rPh>
    <phoneticPr fontId="2"/>
  </si>
  <si>
    <t>E-mail</t>
    <phoneticPr fontId="2"/>
  </si>
  <si>
    <t>タイムテーブル等送付希望先</t>
    <rPh sb="7" eb="8">
      <t>トウ</t>
    </rPh>
    <rPh sb="8" eb="10">
      <t>ソウフ</t>
    </rPh>
    <rPh sb="10" eb="12">
      <t>キボウ</t>
    </rPh>
    <rPh sb="12" eb="13">
      <t>サキ</t>
    </rPh>
    <phoneticPr fontId="2"/>
  </si>
  <si>
    <t>合計</t>
    <rPh sb="0" eb="2">
      <t>ゴウケイ</t>
    </rPh>
    <phoneticPr fontId="2"/>
  </si>
  <si>
    <t>お支払方法</t>
    <rPh sb="1" eb="3">
      <t>シハライ</t>
    </rPh>
    <rPh sb="3" eb="5">
      <t>ホウホウ</t>
    </rPh>
    <phoneticPr fontId="2"/>
  </si>
  <si>
    <t>入厩予定</t>
    <rPh sb="0" eb="2">
      <t>ニュウキュウ</t>
    </rPh>
    <rPh sb="2" eb="4">
      <t>ヨテイ</t>
    </rPh>
    <phoneticPr fontId="2"/>
  </si>
  <si>
    <t>馬運車駐車台数</t>
    <rPh sb="0" eb="3">
      <t>バウンシャ</t>
    </rPh>
    <rPh sb="3" eb="5">
      <t>チュウシャ</t>
    </rPh>
    <rPh sb="5" eb="7">
      <t>ダイスウ</t>
    </rPh>
    <phoneticPr fontId="2"/>
  </si>
  <si>
    <t>FEIパスポートNo</t>
    <phoneticPr fontId="2"/>
  </si>
  <si>
    <t>※CSI-W参加馬はご記入下さい</t>
    <rPh sb="6" eb="8">
      <t>サンカ</t>
    </rPh>
    <rPh sb="8" eb="9">
      <t>バ</t>
    </rPh>
    <rPh sb="11" eb="13">
      <t>キニュウ</t>
    </rPh>
    <rPh sb="13" eb="14">
      <t>クダ</t>
    </rPh>
    <phoneticPr fontId="2"/>
  </si>
  <si>
    <t>銀行振込　／　当日現金持参</t>
    <rPh sb="0" eb="2">
      <t>ギンコウ</t>
    </rPh>
    <rPh sb="2" eb="4">
      <t>フリコミ</t>
    </rPh>
    <rPh sb="7" eb="9">
      <t>トウジツ</t>
    </rPh>
    <rPh sb="9" eb="11">
      <t>ゲンキン</t>
    </rPh>
    <rPh sb="11" eb="13">
      <t>ジサン</t>
    </rPh>
    <phoneticPr fontId="2"/>
  </si>
  <si>
    <t>AM / PM</t>
    <phoneticPr fontId="2"/>
  </si>
  <si>
    <t>駐車する　／　しない</t>
    <rPh sb="0" eb="2">
      <t>チュウシャ</t>
    </rPh>
    <phoneticPr fontId="2"/>
  </si>
  <si>
    <t>Fax / E-mail どちらかご指定ください</t>
    <rPh sb="18" eb="20">
      <t>シテイ</t>
    </rPh>
    <phoneticPr fontId="2"/>
  </si>
  <si>
    <t>備考・特記事項等ございましたらご記入ください</t>
    <rPh sb="0" eb="2">
      <t>ビコウ</t>
    </rPh>
    <rPh sb="3" eb="5">
      <t>トッキ</t>
    </rPh>
    <rPh sb="5" eb="7">
      <t>ジコウ</t>
    </rPh>
    <rPh sb="7" eb="8">
      <t>トウ</t>
    </rPh>
    <rPh sb="16" eb="18">
      <t>キニュウ</t>
    </rPh>
    <phoneticPr fontId="2"/>
  </si>
  <si>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</si>
  <si>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出場選手並びに関係者は全て主催者から求められた感染症拡大防止の対策に応じるとともに、競技会終了後２週間以内に新型コロナウイルス感染症を発症した場合は、主催者に対して速やかに濃厚接触者の有無等について報告します。 また、所轄の保健所、医療機関等が求める感染経路確認の調査等に協力します。</t>
    <phoneticPr fontId="2"/>
  </si>
  <si>
    <t>団体情報</t>
    <rPh sb="0" eb="2">
      <t>ダンタイ</t>
    </rPh>
    <rPh sb="2" eb="4">
      <t>ジョウホウ</t>
    </rPh>
    <phoneticPr fontId="2"/>
  </si>
  <si>
    <t>誓約</t>
    <rPh sb="0" eb="2">
      <t>セイヤク</t>
    </rPh>
    <phoneticPr fontId="2"/>
  </si>
  <si>
    <t>料金</t>
    <rPh sb="0" eb="2">
      <t>リョウキン</t>
    </rPh>
    <phoneticPr fontId="2"/>
  </si>
  <si>
    <t>その他</t>
    <rPh sb="2" eb="3">
      <t>タ</t>
    </rPh>
    <phoneticPr fontId="2"/>
  </si>
  <si>
    <t>選手</t>
    <rPh sb="0" eb="2">
      <t>センシュ</t>
    </rPh>
    <phoneticPr fontId="2"/>
  </si>
  <si>
    <t>馬匹</t>
    <rPh sb="0" eb="2">
      <t>バヒツ</t>
    </rPh>
    <phoneticPr fontId="2"/>
  </si>
  <si>
    <t>エントリー</t>
    <phoneticPr fontId="2"/>
  </si>
  <si>
    <t>団体情報・合計計算書</t>
    <rPh sb="0" eb="2">
      <t>ダンタイ</t>
    </rPh>
    <rPh sb="2" eb="4">
      <t>ジョウホウ</t>
    </rPh>
    <rPh sb="5" eb="7">
      <t>ゴウケイ</t>
    </rPh>
    <rPh sb="7" eb="10">
      <t>ケイサンショ</t>
    </rPh>
    <phoneticPr fontId="2"/>
  </si>
  <si>
    <t>申込書
送信</t>
    <rPh sb="0" eb="3">
      <t>モウシコミショ</t>
    </rPh>
    <rPh sb="4" eb="6">
      <t>ソウシン</t>
    </rPh>
    <phoneticPr fontId="2"/>
  </si>
  <si>
    <t>チャレンジジャンプ-1</t>
  </si>
  <si>
    <t>OP</t>
  </si>
  <si>
    <t>山田　一郎</t>
    <rPh sb="0" eb="2">
      <t>ヤマダ</t>
    </rPh>
    <rPh sb="3" eb="5">
      <t>イチロウ</t>
    </rPh>
    <phoneticPr fontId="2"/>
  </si>
  <si>
    <t>やまだ　いちろう</t>
  </si>
  <si>
    <t>男</t>
  </si>
  <si>
    <t>A級</t>
  </si>
  <si>
    <t>牡</t>
  </si>
  <si>
    <t>中障害D</t>
  </si>
  <si>
    <t>（入力例）</t>
    <rPh sb="1" eb="3">
      <t>ニュウリョク</t>
    </rPh>
    <rPh sb="3" eb="4">
      <t>レイ</t>
    </rPh>
    <phoneticPr fontId="2"/>
  </si>
  <si>
    <t>鹿毛</t>
    <rPh sb="0" eb="2">
      <t>カゲ</t>
    </rPh>
    <phoneticPr fontId="2"/>
  </si>
  <si>
    <t>北海道</t>
    <rPh sb="0" eb="3">
      <t>ホッカイドウ</t>
    </rPh>
    <phoneticPr fontId="2"/>
  </si>
  <si>
    <t>サラブレッド</t>
    <phoneticPr fontId="2"/>
  </si>
  <si>
    <t>123AB45</t>
    <phoneticPr fontId="2"/>
  </si>
  <si>
    <t>ウマノナマエ</t>
  </si>
  <si>
    <t>ウマノナマエ</t>
    <phoneticPr fontId="2"/>
  </si>
  <si>
    <t>UMA NO NAMAE</t>
    <phoneticPr fontId="2"/>
  </si>
  <si>
    <t>サンプルホースクラブ</t>
    <phoneticPr fontId="2"/>
  </si>
  <si>
    <t>馬名（FEI登録名）</t>
    <rPh sb="0" eb="2">
      <t>バメイ</t>
    </rPh>
    <rPh sb="6" eb="8">
      <t>トウロク</t>
    </rPh>
    <rPh sb="8" eb="9">
      <t>メイ</t>
    </rPh>
    <phoneticPr fontId="2"/>
  </si>
  <si>
    <t>競技会名</t>
    <rPh sb="0" eb="3">
      <t>キョウギカイ</t>
    </rPh>
    <rPh sb="3" eb="4">
      <t>メイ</t>
    </rPh>
    <phoneticPr fontId="2"/>
  </si>
  <si>
    <t>ＪＥＦカテゴリ</t>
    <phoneticPr fontId="2"/>
  </si>
  <si>
    <t>備考</t>
    <rPh sb="0" eb="2">
      <t>ビコウ</t>
    </rPh>
    <phoneticPr fontId="2"/>
  </si>
  <si>
    <t>エントリー料（OP）</t>
    <rPh sb="5" eb="6">
      <t>リョウ</t>
    </rPh>
    <phoneticPr fontId="2"/>
  </si>
  <si>
    <t>お弁当（金）</t>
    <rPh sb="1" eb="3">
      <t>ベントウ</t>
    </rPh>
    <rPh sb="4" eb="5">
      <t>キン</t>
    </rPh>
    <phoneticPr fontId="2"/>
  </si>
  <si>
    <t>お弁当（土）</t>
    <rPh sb="1" eb="3">
      <t>ベントウ</t>
    </rPh>
    <rPh sb="4" eb="5">
      <t>ド</t>
    </rPh>
    <phoneticPr fontId="2"/>
  </si>
  <si>
    <t>お弁当（日）</t>
    <rPh sb="1" eb="3">
      <t>ベントウ</t>
    </rPh>
    <rPh sb="4" eb="5">
      <t>ニチ</t>
    </rPh>
    <phoneticPr fontId="2"/>
  </si>
  <si>
    <t>※競技No・選手会員番号・馬匹登録番号は自動で入力されます</t>
    <phoneticPr fontId="2"/>
  </si>
  <si>
    <t>※【団体情報・合計】タブの団体名を入力するとエントリー表の所属が自動で入力されます。申込団体と所属が異なる場合は直接入力して下さい。</t>
    <rPh sb="27" eb="28">
      <t>ヒョウ</t>
    </rPh>
    <rPh sb="47" eb="49">
      <t>ショゾク</t>
    </rPh>
    <rPh sb="56" eb="58">
      <t>チョクセツ</t>
    </rPh>
    <rPh sb="58" eb="60">
      <t>ニュウリョク</t>
    </rPh>
    <phoneticPr fontId="2"/>
  </si>
  <si>
    <t>馬場馬術競技</t>
  </si>
  <si>
    <t>ビギナーズジャンプ（60cm）</t>
  </si>
  <si>
    <t>Ｃクラスジャンプ（80cm）</t>
  </si>
  <si>
    <t>Ｂクラスジャンプ（90cm）</t>
  </si>
  <si>
    <t>Ａクラスジャンプ（100cm）</t>
  </si>
  <si>
    <t>2020競技会参加状況</t>
    <rPh sb="4" eb="7">
      <t>キョウギカイ</t>
    </rPh>
    <rPh sb="7" eb="9">
      <t>サンカ</t>
    </rPh>
    <rPh sb="9" eb="11">
      <t>ジョウキョウ</t>
    </rPh>
    <phoneticPr fontId="2"/>
  </si>
  <si>
    <t>スプリングHS</t>
    <phoneticPr fontId="2"/>
  </si>
  <si>
    <t>サンシャインHS</t>
    <phoneticPr fontId="2"/>
  </si>
  <si>
    <t>今大会で公認競技に出場する予定の有無</t>
    <rPh sb="0" eb="3">
      <t>コンタイカイ</t>
    </rPh>
    <rPh sb="4" eb="6">
      <t>コウニン</t>
    </rPh>
    <rPh sb="6" eb="8">
      <t>キョウギ</t>
    </rPh>
    <rPh sb="9" eb="11">
      <t>シュツジョウ</t>
    </rPh>
    <rPh sb="13" eb="15">
      <t>ヨテイ</t>
    </rPh>
    <rPh sb="16" eb="18">
      <t>ウム</t>
    </rPh>
    <phoneticPr fontId="2"/>
  </si>
  <si>
    <t>馬場馬術競技</t>
    <rPh sb="0" eb="2">
      <t>ババ</t>
    </rPh>
    <rPh sb="2" eb="4">
      <t>バジュツ</t>
    </rPh>
    <rPh sb="4" eb="6">
      <t>キョウギ</t>
    </rPh>
    <phoneticPr fontId="2"/>
  </si>
  <si>
    <t>（下段に実施課目を記入）</t>
    <rPh sb="1" eb="3">
      <t>ゲダン</t>
    </rPh>
    <rPh sb="4" eb="6">
      <t>ジッシ</t>
    </rPh>
    <rPh sb="6" eb="8">
      <t>カモク</t>
    </rPh>
    <rPh sb="9" eb="11">
      <t>キニュウ</t>
    </rPh>
    <phoneticPr fontId="2"/>
  </si>
  <si>
    <t>ジムカーナ競技</t>
    <phoneticPr fontId="2"/>
  </si>
  <si>
    <t>ビギナーズジャンプ</t>
    <phoneticPr fontId="2"/>
  </si>
  <si>
    <t>（60cm）</t>
    <phoneticPr fontId="2"/>
  </si>
  <si>
    <t>Ｃクラスジャンプ</t>
    <phoneticPr fontId="2"/>
  </si>
  <si>
    <t>（80cm）</t>
    <phoneticPr fontId="2"/>
  </si>
  <si>
    <t>Bクラスジャンプ</t>
    <phoneticPr fontId="2"/>
  </si>
  <si>
    <t>Aクラスジャンプ</t>
    <phoneticPr fontId="2"/>
  </si>
  <si>
    <t>競技会参加確認</t>
    <rPh sb="0" eb="3">
      <t>キョウギカイ</t>
    </rPh>
    <rPh sb="3" eb="5">
      <t>サンカ</t>
    </rPh>
    <rPh sb="5" eb="7">
      <t>カクニン</t>
    </rPh>
    <phoneticPr fontId="2"/>
  </si>
  <si>
    <t>スプリング</t>
    <phoneticPr fontId="2"/>
  </si>
  <si>
    <t>サマー</t>
    <phoneticPr fontId="2"/>
  </si>
  <si>
    <t>公認競技出場予定あり</t>
    <rPh sb="0" eb="2">
      <t>コウニン</t>
    </rPh>
    <rPh sb="2" eb="4">
      <t>キョウギ</t>
    </rPh>
    <rPh sb="4" eb="6">
      <t>シュツジョウ</t>
    </rPh>
    <rPh sb="6" eb="8">
      <t>ヨテイ</t>
    </rPh>
    <phoneticPr fontId="2"/>
  </si>
  <si>
    <t>不参加</t>
    <rPh sb="0" eb="3">
      <t>フサンカ</t>
    </rPh>
    <phoneticPr fontId="2"/>
  </si>
  <si>
    <t>参加</t>
    <rPh sb="0" eb="2">
      <t>サンカ</t>
    </rPh>
    <phoneticPr fontId="2"/>
  </si>
  <si>
    <t>那須フレンドシップインドアホースショー</t>
    <rPh sb="0" eb="2">
      <t>ナス</t>
    </rPh>
    <phoneticPr fontId="2"/>
  </si>
  <si>
    <t>ジムカーナ競技</t>
  </si>
  <si>
    <t>クロスバージャンプ</t>
  </si>
  <si>
    <t>Fax　　　　　/　　　　　E-mail</t>
    <phoneticPr fontId="2"/>
  </si>
  <si>
    <t>(　　　)頭＝</t>
    <phoneticPr fontId="2"/>
  </si>
  <si>
    <t>(　　　)個＝</t>
    <rPh sb="5" eb="6">
      <t>コ</t>
    </rPh>
    <phoneticPr fontId="2"/>
  </si>
  <si>
    <t>\</t>
  </si>
  <si>
    <t>\</t>
    <phoneticPr fontId="2"/>
  </si>
  <si>
    <t>銀行振込　　　／　　　当日現金持参</t>
    <rPh sb="0" eb="2">
      <t>ギンコウ</t>
    </rPh>
    <rPh sb="2" eb="4">
      <t>フリコミ</t>
    </rPh>
    <rPh sb="11" eb="13">
      <t>トウジツ</t>
    </rPh>
    <rPh sb="13" eb="15">
      <t>ゲンキン</t>
    </rPh>
    <rPh sb="15" eb="17">
      <t>ジサン</t>
    </rPh>
    <phoneticPr fontId="2"/>
  </si>
  <si>
    <t>月</t>
    <rPh sb="0" eb="1">
      <t>ガツ</t>
    </rPh>
    <phoneticPr fontId="2"/>
  </si>
  <si>
    <t>日</t>
    <rPh sb="0" eb="1">
      <t>ニチ</t>
    </rPh>
    <phoneticPr fontId="2"/>
  </si>
  <si>
    <t>駐車する　　／　　しない</t>
    <rPh sb="0" eb="2">
      <t>チュウシャ</t>
    </rPh>
    <phoneticPr fontId="2"/>
  </si>
  <si>
    <t>　：　　　　ごろ</t>
    <phoneticPr fontId="2"/>
  </si>
  <si>
    <t>台</t>
    <rPh sb="0" eb="1">
      <t>ダイ</t>
    </rPh>
    <phoneticPr fontId="2"/>
  </si>
  <si>
    <t>□ 上記誓約内容に同意致します</t>
    <rPh sb="2" eb="4">
      <t>ジョウキ</t>
    </rPh>
    <rPh sb="4" eb="6">
      <t>セイヤク</t>
    </rPh>
    <rPh sb="6" eb="8">
      <t>ナイヨウ</t>
    </rPh>
    <rPh sb="9" eb="11">
      <t>ドウイ</t>
    </rPh>
    <rPh sb="11" eb="12">
      <t>イタ</t>
    </rPh>
    <phoneticPr fontId="2"/>
  </si>
  <si>
    <r>
      <t>大会参加誓約</t>
    </r>
    <r>
      <rPr>
        <sz val="9"/>
        <rFont val="Yu Gothic UI"/>
        <family val="3"/>
        <charset val="128"/>
      </rPr>
      <t>（内容の確認・同意を頂いた上で、下の□にチェックを入れて下さい）</t>
    </r>
    <rPh sb="0" eb="2">
      <t>タイカイ</t>
    </rPh>
    <rPh sb="2" eb="4">
      <t>サンカ</t>
    </rPh>
    <rPh sb="4" eb="6">
      <t>セイヤク</t>
    </rPh>
    <rPh sb="7" eb="9">
      <t>ナイヨウ</t>
    </rPh>
    <rPh sb="10" eb="12">
      <t>カクニン</t>
    </rPh>
    <rPh sb="13" eb="15">
      <t>ドウイ</t>
    </rPh>
    <rPh sb="16" eb="17">
      <t>イタダ</t>
    </rPh>
    <rPh sb="19" eb="20">
      <t>ウエ</t>
    </rPh>
    <rPh sb="22" eb="23">
      <t>シタ</t>
    </rPh>
    <rPh sb="31" eb="32">
      <t>イ</t>
    </rPh>
    <rPh sb="34" eb="35">
      <t>クダ</t>
    </rPh>
    <phoneticPr fontId="2"/>
  </si>
  <si>
    <r>
      <t xml:space="preserve"> 新型コロナ感染症対策に関する誓約</t>
    </r>
    <r>
      <rPr>
        <sz val="9"/>
        <rFont val="Yu Gothic UI"/>
        <family val="3"/>
        <charset val="128"/>
      </rPr>
      <t>（内容の確認・同意を頂いた上で、下の□にチェックを入れて下さい）</t>
    </r>
    <rPh sb="1" eb="3">
      <t>シンガタ</t>
    </rPh>
    <rPh sb="6" eb="9">
      <t>カンセンショウ</t>
    </rPh>
    <rPh sb="9" eb="11">
      <t>タイサク</t>
    </rPh>
    <rPh sb="12" eb="13">
      <t>カン</t>
    </rPh>
    <rPh sb="15" eb="17">
      <t>セイヤク</t>
    </rPh>
    <rPh sb="18" eb="20">
      <t>ナイヨウ</t>
    </rPh>
    <rPh sb="21" eb="23">
      <t>カクニン</t>
    </rPh>
    <rPh sb="24" eb="26">
      <t>ドウイ</t>
    </rPh>
    <rPh sb="27" eb="28">
      <t>イタダ</t>
    </rPh>
    <rPh sb="30" eb="31">
      <t>ウエ</t>
    </rPh>
    <rPh sb="33" eb="34">
      <t>シタ</t>
    </rPh>
    <rPh sb="42" eb="43">
      <t>イ</t>
    </rPh>
    <rPh sb="45" eb="46">
      <t>クダ</t>
    </rPh>
    <phoneticPr fontId="2"/>
  </si>
  <si>
    <t>申込書　全（　　　）枚</t>
    <rPh sb="0" eb="3">
      <t>モウシコミショ</t>
    </rPh>
    <rPh sb="4" eb="5">
      <t>ゼン</t>
    </rPh>
    <rPh sb="10" eb="11">
      <t>マイ</t>
    </rPh>
    <phoneticPr fontId="2"/>
  </si>
  <si>
    <t xml:space="preserve">出場選手は、本大会に参加するにあたり、選手として、大会の趣旨、ルールを遵守し、スポーツマンシップを発揮して競技し、人馬とも万一事故ありたる時も決して意義は申しません。 </t>
    <phoneticPr fontId="2"/>
  </si>
  <si>
    <t>E-mail（任意）</t>
    <rPh sb="7" eb="9">
      <t>ニンイ</t>
    </rPh>
    <phoneticPr fontId="2"/>
  </si>
  <si>
    <t>※エントリーをお申込みの際はこの合計計算書をエントリー申込書・参加人馬登録書と併せてお送り下さい</t>
    <phoneticPr fontId="2"/>
  </si>
  <si>
    <t>大会期間中連絡用Tel（携帯）</t>
    <rPh sb="0" eb="2">
      <t>タイカイ</t>
    </rPh>
    <rPh sb="2" eb="5">
      <t>キカンチュウ</t>
    </rPh>
    <rPh sb="5" eb="8">
      <t>レンラクヨウ</t>
    </rPh>
    <rPh sb="12" eb="14">
      <t>ケイタイ</t>
    </rPh>
    <phoneticPr fontId="2"/>
  </si>
  <si>
    <r>
      <t xml:space="preserve">□ </t>
    </r>
    <r>
      <rPr>
        <sz val="10"/>
        <rFont val="Yu Gothic UI"/>
        <family val="3"/>
        <charset val="128"/>
      </rPr>
      <t>大会要項・エントリー申込書の送付について、今後Eメールでの送信を希望される場合は左に</t>
    </r>
    <r>
      <rPr>
        <sz val="10"/>
        <rFont val="Segoe UI Symbol"/>
        <family val="3"/>
      </rPr>
      <t>☑</t>
    </r>
    <r>
      <rPr>
        <sz val="10"/>
        <rFont val="Yu Gothic UI"/>
        <family val="3"/>
        <charset val="128"/>
      </rPr>
      <t>を入れて下さい</t>
    </r>
    <phoneticPr fontId="2"/>
  </si>
  <si>
    <t>クロスバージャンプ</t>
    <phoneticPr fontId="2"/>
  </si>
  <si>
    <t>※入厩馬は日本馬術連盟の定める獣医規程・要領に従い予防接種・検査を済ませている事。
　実施要領に違反していた場合、入厩拒否・反則金がかけられる等となる場合がございます。</t>
    <phoneticPr fontId="2"/>
  </si>
  <si>
    <t>性別</t>
    <phoneticPr fontId="2"/>
  </si>
  <si>
    <t>男　/　女</t>
    <rPh sb="3" eb="4">
      <t>オンナ</t>
    </rPh>
    <phoneticPr fontId="2"/>
  </si>
  <si>
    <t xml:space="preserve">牡  /  牝  /  騙 </t>
    <phoneticPr fontId="2"/>
  </si>
  <si>
    <t>団体名：</t>
    <rPh sb="0" eb="2">
      <t>ダンタイ</t>
    </rPh>
    <rPh sb="2" eb="3">
      <t>メイ</t>
    </rPh>
    <phoneticPr fontId="2"/>
  </si>
  <si>
    <t>ナス・スプリングホースショー2021</t>
    <phoneticPr fontId="2"/>
  </si>
  <si>
    <t>★</t>
    <phoneticPr fontId="2"/>
  </si>
  <si>
    <t>ＭＤ－１</t>
  </si>
  <si>
    <t>ＭＤアマチュア＆ジュニア－１</t>
  </si>
  <si>
    <t>ＭＤトレーニング－１（非公認）</t>
  </si>
  <si>
    <t>ＭＣ－１</t>
  </si>
  <si>
    <t>ＭＣアマチュア＆ジュニア－１</t>
  </si>
  <si>
    <t>ＭＣトレーニング－１（非公認）</t>
  </si>
  <si>
    <t>スプリングノーマル</t>
  </si>
  <si>
    <t>ＭＢアマチュア＆ジュニア－１</t>
  </si>
  <si>
    <t>ＭＢトレーニング－１（非公認）</t>
  </si>
  <si>
    <t>Ｃクラスジャンプ2（80cm）</t>
  </si>
  <si>
    <t>Ｂクラスジャンプ2（90cm）</t>
  </si>
  <si>
    <t>Ａクラスジャンプ2（100cm）</t>
  </si>
  <si>
    <t>ＭＤ－２</t>
  </si>
  <si>
    <t>ＭＤアマチュア＆ジュニア－２</t>
  </si>
  <si>
    <t>ＭＤトレーニング－２（非公認）</t>
  </si>
  <si>
    <t>ＭＣ－２</t>
  </si>
  <si>
    <t>ＭＣアマチュア＆ジュニア－２</t>
  </si>
  <si>
    <t>ＭＣトレーニング－２（非公認）</t>
  </si>
  <si>
    <t>スプリンググランプリ</t>
  </si>
  <si>
    <t>ＭＢアマチュア＆ジュニア－２</t>
  </si>
  <si>
    <t>ＭＢトレーニング－２（非公認）</t>
  </si>
  <si>
    <t>ナス・スプリングホースショー2021（3/20）</t>
  </si>
  <si>
    <t>ナス・スプリングホースショー2021（3/21）</t>
    <phoneticPr fontId="2"/>
  </si>
  <si>
    <t>MD-1</t>
  </si>
  <si>
    <t>MDアマチュア＆ジュニア-1</t>
    <phoneticPr fontId="2"/>
  </si>
  <si>
    <t>MC-1</t>
  </si>
  <si>
    <t>MCアマチュア＆ジュニア-1</t>
    <phoneticPr fontId="2"/>
  </si>
  <si>
    <t>※100cm以下の種目について、プロの参加は全てOPとします。オープン参加選手は名前の前に「OP」を記入してください。</t>
    <rPh sb="6" eb="8">
      <t>イカ</t>
    </rPh>
    <rPh sb="9" eb="11">
      <t>シュモク</t>
    </rPh>
    <rPh sb="19" eb="21">
      <t>サンカ</t>
    </rPh>
    <rPh sb="22" eb="23">
      <t>スベ</t>
    </rPh>
    <rPh sb="35" eb="37">
      <t>サンカ</t>
    </rPh>
    <rPh sb="37" eb="39">
      <t>センシュ</t>
    </rPh>
    <rPh sb="40" eb="42">
      <t>ナマエ</t>
    </rPh>
    <rPh sb="43" eb="44">
      <t>マエ</t>
    </rPh>
    <rPh sb="50" eb="52">
      <t>キニュウ</t>
    </rPh>
    <phoneticPr fontId="2"/>
  </si>
  <si>
    <t>MD-2</t>
    <phoneticPr fontId="2"/>
  </si>
  <si>
    <t>MDアマチュア＆ジュニア-2</t>
    <phoneticPr fontId="2"/>
  </si>
  <si>
    <t>MC-2</t>
    <phoneticPr fontId="2"/>
  </si>
  <si>
    <t>MCアマチュア＆ジュニア-2</t>
    <phoneticPr fontId="2"/>
  </si>
  <si>
    <t>MBアマチュア＆ジュニア-2</t>
    <phoneticPr fontId="2"/>
  </si>
  <si>
    <t>MDトレーニング-1</t>
    <phoneticPr fontId="2"/>
  </si>
  <si>
    <t>MCトレーニング-1</t>
    <phoneticPr fontId="2"/>
  </si>
  <si>
    <t>MBアマチュア＆ジュニア-1</t>
  </si>
  <si>
    <t>MBトレーニング-1</t>
    <phoneticPr fontId="2"/>
  </si>
  <si>
    <t>MDトレーニング-2</t>
    <phoneticPr fontId="2"/>
  </si>
  <si>
    <t>MCトレーニング-2</t>
    <phoneticPr fontId="2"/>
  </si>
  <si>
    <t>MBトレーニング-2</t>
    <phoneticPr fontId="2"/>
  </si>
  <si>
    <t>Ｃクラスジャンプ-2</t>
    <phoneticPr fontId="2"/>
  </si>
  <si>
    <t>Bクラスジャンプ-2</t>
    <phoneticPr fontId="2"/>
  </si>
  <si>
    <t>Aクラスジャンプ-2</t>
    <phoneticPr fontId="2"/>
  </si>
  <si>
    <t>スプリンググランプリ</t>
    <phoneticPr fontId="2"/>
  </si>
  <si>
    <t>スプリングノーマル</t>
    <phoneticPr fontId="2"/>
  </si>
  <si>
    <t>①エントリー料（3/20）</t>
    <rPh sb="6" eb="7">
      <t>リョウ</t>
    </rPh>
    <phoneticPr fontId="2"/>
  </si>
  <si>
    <t>②エントリー料（3/21）</t>
    <rPh sb="6" eb="7">
      <t>リョウ</t>
    </rPh>
    <phoneticPr fontId="2"/>
  </si>
  <si>
    <t>JEF登録グレード</t>
    <rPh sb="3" eb="5">
      <t>トウロク</t>
    </rPh>
    <phoneticPr fontId="2"/>
  </si>
  <si>
    <t>馬インフルエンザ予防接種</t>
    <rPh sb="0" eb="1">
      <t>ウマ</t>
    </rPh>
    <rPh sb="8" eb="10">
      <t>ヨボウ</t>
    </rPh>
    <rPh sb="10" eb="12">
      <t>セッシュ</t>
    </rPh>
    <phoneticPr fontId="2"/>
  </si>
  <si>
    <t>基礎①</t>
    <rPh sb="0" eb="2">
      <t>キソ</t>
    </rPh>
    <phoneticPr fontId="2"/>
  </si>
  <si>
    <t>基礎②</t>
    <rPh sb="0" eb="2">
      <t>キソ</t>
    </rPh>
    <phoneticPr fontId="2"/>
  </si>
  <si>
    <t>最新接種日</t>
    <rPh sb="0" eb="2">
      <t>サイシン</t>
    </rPh>
    <rPh sb="2" eb="4">
      <t>セッシュ</t>
    </rPh>
    <rPh sb="4" eb="5">
      <t>ビ</t>
    </rPh>
    <phoneticPr fontId="2"/>
  </si>
  <si>
    <t>年</t>
    <rPh sb="0" eb="1">
      <t>ネン</t>
    </rPh>
    <phoneticPr fontId="2"/>
  </si>
  <si>
    <t>牡　牝　騙</t>
    <phoneticPr fontId="2"/>
  </si>
  <si>
    <t>男　女</t>
    <rPh sb="0" eb="1">
      <t>オトコ</t>
    </rPh>
    <rPh sb="2" eb="3">
      <t>オンナ</t>
    </rPh>
    <phoneticPr fontId="2"/>
  </si>
  <si>
    <t>/</t>
    <phoneticPr fontId="2"/>
  </si>
  <si>
    <t>中D　中C　中B　中A　大B　大A</t>
    <rPh sb="0" eb="1">
      <t>チュウ</t>
    </rPh>
    <rPh sb="3" eb="4">
      <t>チュウ</t>
    </rPh>
    <rPh sb="6" eb="7">
      <t>チュウ</t>
    </rPh>
    <phoneticPr fontId="2"/>
  </si>
  <si>
    <t>B級　A級　なし</t>
    <rPh sb="1" eb="2">
      <t>キュウ</t>
    </rPh>
    <rPh sb="4" eb="5">
      <t>キュウ</t>
    </rPh>
    <phoneticPr fontId="2"/>
  </si>
  <si>
    <t>※入厩馬は日本馬術連盟の定める獣医規程・要領に従い予防接種・検査を済ませている事。実施要領に違反していた場合、入厩拒否・反則金がかけられる等となる場合がございます。</t>
    <phoneticPr fontId="2"/>
  </si>
  <si>
    <t>馬名（漢字にはフリガナをお願いします）</t>
    <rPh sb="0" eb="2">
      <t>バメイ</t>
    </rPh>
    <phoneticPr fontId="2"/>
  </si>
  <si>
    <t>スプリングスーパーカップ</t>
    <phoneticPr fontId="2"/>
  </si>
  <si>
    <r>
      <t>　 大会参加誓約</t>
    </r>
    <r>
      <rPr>
        <sz val="10"/>
        <rFont val="Yu Gothic UI"/>
        <family val="3"/>
        <charset val="128"/>
      </rPr>
      <t>（内容同意の上、□をクリックしてチェックを入れて下さい）</t>
    </r>
    <rPh sb="2" eb="4">
      <t>タイカイ</t>
    </rPh>
    <rPh sb="4" eb="6">
      <t>サンカ</t>
    </rPh>
    <rPh sb="6" eb="8">
      <t>セイヤク</t>
    </rPh>
    <rPh sb="9" eb="11">
      <t>ナイヨウ</t>
    </rPh>
    <rPh sb="11" eb="13">
      <t>ドウイ</t>
    </rPh>
    <rPh sb="14" eb="15">
      <t>ウエ</t>
    </rPh>
    <rPh sb="29" eb="30">
      <t>イ</t>
    </rPh>
    <rPh sb="32" eb="33">
      <t>クダ</t>
    </rPh>
    <phoneticPr fontId="2"/>
  </si>
  <si>
    <r>
      <t>　 新型コロナ感染症対策に関する誓約</t>
    </r>
    <r>
      <rPr>
        <sz val="10"/>
        <rFont val="Yu Gothic UI"/>
        <family val="3"/>
        <charset val="128"/>
      </rPr>
      <t>（内容同意の上、□をクリックしてチェックを入れて下さい）</t>
    </r>
    <rPh sb="2" eb="4">
      <t>シンガタ</t>
    </rPh>
    <rPh sb="7" eb="10">
      <t>カンセンショウ</t>
    </rPh>
    <rPh sb="10" eb="12">
      <t>タイサク</t>
    </rPh>
    <rPh sb="13" eb="14">
      <t>カン</t>
    </rPh>
    <rPh sb="16" eb="18">
      <t>セイヤク</t>
    </rPh>
    <rPh sb="19" eb="21">
      <t>ナイヨウ</t>
    </rPh>
    <rPh sb="21" eb="23">
      <t>ドウイ</t>
    </rPh>
    <rPh sb="24" eb="25">
      <t>ウエ</t>
    </rPh>
    <rPh sb="39" eb="40">
      <t>イ</t>
    </rPh>
    <rPh sb="42" eb="43">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</si>
</sst>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quot;OP&quot;&quot;¥&quot;#,###"/>
    <numFmt numFmtId="177" formatCode="&quot;×&quot;0"/>
    <numFmt numFmtId="178" formatCode="yyyy/m/d;@"/>
    <numFmt numFmtId="179" formatCode="&quot; (　&quot;0&quot;　)頭＝&quot;"/>
    <numFmt numFmtId="180" formatCode="m&quot;月&quot;d&quot;日&quot;;@"/>
    <numFmt numFmtId="181" formatCode="h:mm&quot;頃&quot;"/>
    <numFmt numFmtId="182" formatCode="0&quot;台&quot;"/>
    <numFmt numFmtId="183" formatCode="&quot; (　&quot;0&quot;　)個＝&quot;"/>
    <numFmt numFmtId="184" formatCode="&quot;¥&quot;0,000&quot; × &quot;"/>
    <numFmt numFmtId="185" formatCode="@&quot;　エントリー申込書&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4"/>
      <name val="UD デジタル 教科書体 NP-B"/>
      <family val="1"/>
      <charset val="128"/>
    </font>
    <font>
      <sz val="12"/>
      <name val="UD デジタル 教科書体 NP-B"/>
      <family val="1"/>
      <charset val="128"/>
    </font>
    <font>
      <sz val="11"/>
      <name val="UD デジタル 教科書体 NP-B"/>
      <family val="1"/>
      <charset val="128"/>
    </font>
    <font>
      <sz val="10"/>
      <name val="UD デジタル 教科書体 NP-B"/>
      <family val="1"/>
      <charset val="128"/>
    </font>
    <font>
      <sz val="9"/>
      <name val="UD デジタル 教科書体 NP-B"/>
      <family val="1"/>
      <charset val="128"/>
    </font>
    <font>
      <sz val="9"/>
      <name val="Yu Gothic UI"/>
      <family val="3"/>
      <charset val="128"/>
    </font>
    <font>
      <sz val="8"/>
      <name val="Yu Gothic UI"/>
      <family val="3"/>
      <charset val="128"/>
    </font>
    <font>
      <sz val="7"/>
      <name val="Yu Gothic UI"/>
      <family val="3"/>
      <charset val="128"/>
    </font>
    <font>
      <sz val="11"/>
      <name val="Yu Gothic UI"/>
      <family val="3"/>
      <charset val="128"/>
    </font>
    <font>
      <sz val="10"/>
      <name val="Yu Gothic UI"/>
      <family val="3"/>
      <charset val="128"/>
    </font>
    <font>
      <b/>
      <sz val="9"/>
      <name val="Yu Gothic UI"/>
      <family val="3"/>
      <charset val="128"/>
    </font>
    <font>
      <b/>
      <sz val="10"/>
      <name val="Yu Gothic UI"/>
      <family val="3"/>
      <charset val="128"/>
    </font>
    <font>
      <sz val="10.5"/>
      <name val="Yu Gothic UI"/>
      <family val="3"/>
      <charset val="128"/>
    </font>
    <font>
      <sz val="10.5"/>
      <name val="UD デジタル 教科書体 NP-B"/>
      <family val="1"/>
      <charset val="128"/>
    </font>
    <font>
      <sz val="6.5"/>
      <name val="Yu Gothic UI"/>
      <family val="3"/>
      <charset val="128"/>
    </font>
    <font>
      <b/>
      <sz val="12"/>
      <color theme="0"/>
      <name val="UD デジタル 教科書体 NP-B"/>
      <family val="1"/>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b/>
      <u/>
      <sz val="12"/>
      <color theme="10"/>
      <name val="Yu Gothic UI"/>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13"/>
      <name val="Yu Gothic UI"/>
      <family val="3"/>
      <charset val="128"/>
    </font>
    <font>
      <sz val="10"/>
      <name val="Segoe UI Symbol"/>
      <family val="3"/>
    </font>
    <font>
      <sz val="16"/>
      <name val="Yu Gothic UI"/>
      <family val="3"/>
      <charset val="128"/>
    </font>
    <font>
      <b/>
      <sz val="16"/>
      <name val="Yu Gothic UI"/>
      <family val="3"/>
      <charset val="128"/>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EFEFFF"/>
        <bgColor indexed="64"/>
      </patternFill>
    </fill>
  </fills>
  <borders count="114">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right style="medium">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s>
  <cellStyleXfs count="4">
    <xf numFmtId="0" fontId="0" fillId="0" borderId="0"/>
    <xf numFmtId="6" fontId="1" fillId="0" borderId="0" applyFont="0" applyFill="0" applyBorder="0" applyAlignment="0" applyProtection="0"/>
    <xf numFmtId="0" fontId="22" fillId="0" borderId="0" applyNumberFormat="0" applyFill="0" applyBorder="0" applyAlignment="0" applyProtection="0"/>
    <xf numFmtId="0" fontId="1" fillId="0" borderId="0">
      <alignment vertical="center"/>
    </xf>
  </cellStyleXfs>
  <cellXfs count="626">
    <xf numFmtId="0" fontId="0" fillId="0" borderId="0" xfId="0"/>
    <xf numFmtId="0" fontId="18" fillId="2" borderId="1" xfId="0" applyFont="1" applyFill="1" applyBorder="1" applyAlignment="1">
      <alignment vertical="center"/>
    </xf>
    <xf numFmtId="0" fontId="5" fillId="0" borderId="2" xfId="0" applyFont="1" applyBorder="1"/>
    <xf numFmtId="0" fontId="6" fillId="0" borderId="2" xfId="0" applyFont="1" applyBorder="1"/>
    <xf numFmtId="0" fontId="6" fillId="0" borderId="3" xfId="0" applyFont="1" applyBorder="1"/>
    <xf numFmtId="0" fontId="6" fillId="0" borderId="0" xfId="0" applyFont="1" applyBorder="1" applyAlignment="1">
      <alignment vertical="center"/>
    </xf>
    <xf numFmtId="0" fontId="6" fillId="0" borderId="2" xfId="0" applyFont="1" applyBorder="1" applyAlignment="1"/>
    <xf numFmtId="0" fontId="5" fillId="0" borderId="0" xfId="0" applyFont="1"/>
    <xf numFmtId="0" fontId="4" fillId="0" borderId="0" xfId="0" applyFont="1" applyAlignment="1">
      <alignment vertical="center"/>
    </xf>
    <xf numFmtId="0" fontId="7" fillId="0" borderId="0" xfId="0" applyFont="1"/>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7" fillId="0" borderId="0" xfId="0" applyFont="1" applyAlignment="1">
      <alignment vertical="center"/>
    </xf>
    <xf numFmtId="0" fontId="5" fillId="0" borderId="0" xfId="0" applyFont="1" applyAlignment="1">
      <alignment horizontal="center"/>
    </xf>
    <xf numFmtId="0" fontId="8" fillId="0" borderId="7" xfId="0" applyFont="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vertical="center"/>
    </xf>
    <xf numFmtId="0" fontId="8" fillId="0" borderId="9" xfId="0" applyFont="1" applyBorder="1" applyAlignment="1">
      <alignment vertical="center"/>
    </xf>
    <xf numFmtId="0" fontId="12" fillId="0" borderId="13" xfId="0" applyFont="1" applyBorder="1" applyAlignment="1">
      <alignment horizontal="center" vertical="center"/>
    </xf>
    <xf numFmtId="0" fontId="11" fillId="0" borderId="0" xfId="0" applyFont="1"/>
    <xf numFmtId="0" fontId="11" fillId="0" borderId="2" xfId="0" applyFont="1" applyBorder="1"/>
    <xf numFmtId="0" fontId="12" fillId="0" borderId="25"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22" xfId="0" applyFont="1" applyBorder="1" applyAlignment="1">
      <alignment horizontal="left" vertical="center"/>
    </xf>
    <xf numFmtId="0" fontId="12" fillId="0" borderId="27" xfId="0" applyFont="1" applyBorder="1" applyAlignment="1">
      <alignment horizontal="center" vertical="center" shrinkToFit="1"/>
    </xf>
    <xf numFmtId="0" fontId="14"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0" xfId="0" applyFont="1" applyBorder="1" applyAlignment="1">
      <alignment horizontal="left" vertical="center"/>
    </xf>
    <xf numFmtId="0" fontId="12" fillId="0" borderId="21" xfId="0" applyFont="1" applyBorder="1" applyAlignment="1">
      <alignment horizontal="center" vertical="center" shrinkToFit="1"/>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14" fillId="0" borderId="37"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6" fillId="0" borderId="0" xfId="0" applyFont="1" applyAlignment="1">
      <alignment horizontal="center"/>
    </xf>
    <xf numFmtId="0" fontId="15" fillId="0" borderId="2" xfId="0" applyFont="1" applyBorder="1" applyAlignment="1"/>
    <xf numFmtId="0" fontId="16" fillId="0" borderId="2" xfId="0" applyFont="1" applyBorder="1" applyAlignment="1">
      <alignment horizontal="center"/>
    </xf>
    <xf numFmtId="0" fontId="9" fillId="0" borderId="4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20" xfId="0" applyFont="1" applyFill="1" applyBorder="1" applyAlignment="1">
      <alignment horizontal="center" vertical="center" wrapText="1"/>
    </xf>
    <xf numFmtId="0" fontId="8" fillId="0" borderId="44" xfId="0" applyFont="1" applyBorder="1" applyAlignment="1">
      <alignment vertical="center"/>
    </xf>
    <xf numFmtId="0" fontId="9" fillId="0" borderId="41" xfId="0" applyFont="1" applyFill="1" applyBorder="1" applyAlignment="1">
      <alignment horizontal="center" vertical="center"/>
    </xf>
    <xf numFmtId="0" fontId="8" fillId="0" borderId="45" xfId="0" applyFont="1" applyBorder="1" applyAlignment="1">
      <alignment vertical="center" wrapText="1"/>
    </xf>
    <xf numFmtId="0" fontId="8" fillId="0" borderId="14" xfId="0" applyFont="1" applyBorder="1" applyAlignment="1">
      <alignment vertical="center"/>
    </xf>
    <xf numFmtId="0" fontId="10" fillId="0" borderId="23" xfId="0" applyFont="1" applyBorder="1" applyAlignment="1">
      <alignment horizontal="distributed" vertical="center" justifyLastLine="1"/>
    </xf>
    <xf numFmtId="0" fontId="10" fillId="0" borderId="23" xfId="0" applyFont="1" applyBorder="1" applyAlignment="1">
      <alignment horizontal="center" vertical="center"/>
    </xf>
    <xf numFmtId="0" fontId="8" fillId="0" borderId="23" xfId="0" applyFont="1" applyBorder="1" applyAlignment="1">
      <alignment vertical="center"/>
    </xf>
    <xf numFmtId="0" fontId="8" fillId="0" borderId="23" xfId="0" applyFont="1" applyBorder="1" applyAlignment="1">
      <alignment vertical="center" wrapText="1"/>
    </xf>
    <xf numFmtId="0" fontId="8" fillId="0" borderId="20" xfId="0" applyFont="1" applyBorder="1" applyAlignment="1">
      <alignment vertical="center" wrapText="1"/>
    </xf>
    <xf numFmtId="6" fontId="12" fillId="0" borderId="48" xfId="1" applyFont="1" applyBorder="1" applyAlignment="1">
      <alignment vertical="center"/>
    </xf>
    <xf numFmtId="6" fontId="12" fillId="0" borderId="49" xfId="1" applyFont="1" applyBorder="1" applyAlignment="1">
      <alignment vertical="center"/>
    </xf>
    <xf numFmtId="176" fontId="12" fillId="0" borderId="50" xfId="1" applyNumberFormat="1" applyFont="1" applyBorder="1" applyAlignment="1">
      <alignment horizontal="right" vertical="center"/>
    </xf>
    <xf numFmtId="177" fontId="12" fillId="0" borderId="51" xfId="0" applyNumberFormat="1" applyFont="1" applyBorder="1" applyAlignment="1">
      <alignment vertical="center"/>
    </xf>
    <xf numFmtId="177" fontId="12" fillId="0" borderId="52" xfId="0" applyNumberFormat="1" applyFont="1" applyBorder="1" applyAlignment="1">
      <alignment vertical="center"/>
    </xf>
    <xf numFmtId="177" fontId="12" fillId="0" borderId="53" xfId="0" applyNumberFormat="1" applyFont="1" applyBorder="1" applyAlignment="1">
      <alignment vertical="center"/>
    </xf>
    <xf numFmtId="0" fontId="12" fillId="0" borderId="0" xfId="0" applyFont="1"/>
    <xf numFmtId="0" fontId="12" fillId="0" borderId="0" xfId="0" applyFont="1" applyAlignment="1">
      <alignment horizontal="center"/>
    </xf>
    <xf numFmtId="0" fontId="12" fillId="0" borderId="0" xfId="0" applyFont="1" applyProtection="1">
      <protection locked="0"/>
    </xf>
    <xf numFmtId="6" fontId="12" fillId="0" borderId="0" xfId="1" applyFont="1"/>
    <xf numFmtId="0" fontId="12" fillId="0" borderId="14"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shrinkToFit="1"/>
      <protection locked="0"/>
    </xf>
    <xf numFmtId="0" fontId="12" fillId="0" borderId="0" xfId="0" applyFont="1" applyProtection="1">
      <protection hidden="1"/>
    </xf>
    <xf numFmtId="0" fontId="12" fillId="0" borderId="0" xfId="0" applyFont="1" applyAlignment="1" applyProtection="1">
      <alignment horizontal="center"/>
      <protection hidden="1"/>
    </xf>
    <xf numFmtId="0" fontId="8" fillId="0" borderId="0" xfId="0" applyFont="1"/>
    <xf numFmtId="0" fontId="12" fillId="0" borderId="75"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38"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0" fontId="12" fillId="0" borderId="34"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2" fillId="3" borderId="71" xfId="0" applyFont="1" applyFill="1" applyBorder="1" applyAlignment="1">
      <alignment horizontal="center" vertical="center"/>
    </xf>
    <xf numFmtId="0" fontId="12" fillId="3" borderId="72" xfId="0" applyFont="1" applyFill="1" applyBorder="1" applyAlignment="1">
      <alignment horizontal="center" vertical="center"/>
    </xf>
    <xf numFmtId="0" fontId="12" fillId="0" borderId="76" xfId="0" applyFont="1" applyBorder="1" applyAlignment="1" applyProtection="1">
      <alignment vertical="center"/>
      <protection locked="0"/>
    </xf>
    <xf numFmtId="0" fontId="12" fillId="0" borderId="45" xfId="0" applyFont="1" applyBorder="1" applyAlignment="1" applyProtection="1">
      <alignment vertical="center"/>
      <protection locked="0"/>
    </xf>
    <xf numFmtId="0" fontId="12" fillId="0" borderId="45" xfId="0" applyFont="1" applyBorder="1" applyAlignment="1" applyProtection="1">
      <alignment horizontal="center" vertical="center"/>
      <protection locked="0"/>
    </xf>
    <xf numFmtId="0" fontId="12" fillId="0" borderId="77"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0" borderId="20" xfId="0" applyFont="1" applyBorder="1" applyAlignment="1" applyProtection="1">
      <alignment horizontal="center" vertical="center"/>
      <protection locked="0"/>
    </xf>
    <xf numFmtId="0" fontId="12" fillId="3" borderId="71"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2" fillId="3" borderId="72" xfId="0" applyFont="1" applyFill="1" applyBorder="1" applyAlignment="1">
      <alignment horizontal="center" vertical="center" shrinkToFit="1"/>
    </xf>
    <xf numFmtId="0" fontId="12" fillId="3" borderId="72" xfId="0" applyFont="1" applyFill="1" applyBorder="1" applyAlignment="1" applyProtection="1">
      <alignment horizontal="center" vertical="center" shrinkToFit="1"/>
      <protection hidden="1"/>
    </xf>
    <xf numFmtId="0" fontId="12" fillId="3" borderId="13" xfId="0" applyFont="1" applyFill="1" applyBorder="1" applyAlignment="1" applyProtection="1">
      <alignment horizontal="center" vertical="center" shrinkToFit="1"/>
      <protection hidden="1"/>
    </xf>
    <xf numFmtId="0" fontId="8" fillId="3" borderId="20"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12" fillId="0" borderId="23" xfId="0" applyFont="1" applyBorder="1" applyAlignment="1" applyProtection="1">
      <alignment horizontal="left" vertical="center" shrinkToFit="1"/>
      <protection locked="0"/>
    </xf>
    <xf numFmtId="0" fontId="12" fillId="0" borderId="8"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45" xfId="0" applyFont="1" applyBorder="1" applyAlignment="1" applyProtection="1">
      <alignment horizontal="left" vertical="center" shrinkToFit="1"/>
      <protection locked="0"/>
    </xf>
    <xf numFmtId="0" fontId="12" fillId="0" borderId="73" xfId="0" applyFont="1" applyBorder="1" applyAlignment="1" applyProtection="1">
      <alignment vertical="center"/>
      <protection locked="0"/>
    </xf>
    <xf numFmtId="0" fontId="12" fillId="0" borderId="19" xfId="0" applyFont="1" applyBorder="1" applyAlignment="1" applyProtection="1">
      <alignment vertical="center"/>
      <protection locked="0"/>
    </xf>
    <xf numFmtId="0" fontId="12" fillId="0" borderId="19" xfId="0" applyFont="1" applyBorder="1" applyAlignment="1" applyProtection="1">
      <alignment horizontal="center" vertical="center"/>
      <protection locked="0"/>
    </xf>
    <xf numFmtId="0" fontId="12" fillId="0" borderId="79"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12" fillId="0" borderId="23" xfId="0" applyFont="1" applyBorder="1" applyAlignment="1" applyProtection="1">
      <alignment horizontal="center" vertical="center"/>
      <protection locked="0"/>
    </xf>
    <xf numFmtId="0" fontId="12" fillId="0" borderId="80"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9" xfId="0" applyFont="1" applyBorder="1" applyAlignment="1" applyProtection="1">
      <alignment horizontal="center" vertical="center"/>
      <protection locked="0"/>
    </xf>
    <xf numFmtId="0" fontId="12" fillId="0" borderId="16" xfId="0" applyFont="1" applyBorder="1" applyAlignment="1" applyProtection="1">
      <alignment horizontal="center" vertical="center" shrinkToFit="1"/>
      <protection locked="0"/>
    </xf>
    <xf numFmtId="0" fontId="12" fillId="0" borderId="81" xfId="0" applyFont="1" applyBorder="1" applyAlignment="1" applyProtection="1">
      <alignment horizontal="left" vertical="center" shrinkToFit="1"/>
      <protection locked="0"/>
    </xf>
    <xf numFmtId="0" fontId="12" fillId="0" borderId="24" xfId="0" applyFont="1" applyBorder="1" applyAlignment="1" applyProtection="1">
      <alignment horizontal="center" vertical="center" shrinkToFit="1"/>
      <protection locked="0"/>
    </xf>
    <xf numFmtId="0" fontId="12" fillId="0" borderId="24" xfId="0" applyFont="1" applyBorder="1" applyAlignment="1" applyProtection="1">
      <alignment horizontal="left" vertical="center" shrinkToFit="1"/>
      <protection locked="0"/>
    </xf>
    <xf numFmtId="0" fontId="12" fillId="0" borderId="19" xfId="0" applyFont="1" applyBorder="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hidden="1"/>
    </xf>
    <xf numFmtId="0" fontId="12" fillId="0" borderId="24" xfId="0" applyFont="1" applyBorder="1" applyAlignment="1" applyProtection="1">
      <alignment horizontal="center" vertical="center" shrinkToFit="1"/>
      <protection locked="0" hidden="1"/>
    </xf>
    <xf numFmtId="0" fontId="12" fillId="0" borderId="23" xfId="0" applyFont="1" applyBorder="1" applyAlignment="1" applyProtection="1">
      <alignment horizontal="center" vertical="center" shrinkToFit="1"/>
      <protection locked="0" hidden="1"/>
    </xf>
    <xf numFmtId="0" fontId="12" fillId="0" borderId="9" xfId="0" applyFont="1" applyBorder="1" applyAlignment="1" applyProtection="1">
      <alignment horizontal="center" vertical="center" shrinkToFit="1"/>
      <protection locked="0" hidden="1"/>
    </xf>
    <xf numFmtId="0" fontId="12" fillId="0" borderId="45" xfId="0" applyFont="1" applyBorder="1" applyAlignment="1" applyProtection="1">
      <alignment horizontal="center" vertical="center" shrinkToFit="1"/>
      <protection locked="0" hidden="1"/>
    </xf>
    <xf numFmtId="0" fontId="8" fillId="3" borderId="77" xfId="0" applyFont="1" applyFill="1" applyBorder="1" applyAlignment="1">
      <alignment horizontal="center" vertical="center" shrinkToFit="1"/>
    </xf>
    <xf numFmtId="0" fontId="12" fillId="0" borderId="79" xfId="0" applyFont="1" applyBorder="1" applyAlignment="1" applyProtection="1">
      <alignment horizontal="center" vertical="center" shrinkToFit="1"/>
      <protection locked="0"/>
    </xf>
    <xf numFmtId="0" fontId="12" fillId="0" borderId="78" xfId="0" applyFont="1" applyBorder="1" applyAlignment="1" applyProtection="1">
      <alignment horizontal="center" vertical="center" shrinkToFit="1"/>
      <protection locked="0"/>
    </xf>
    <xf numFmtId="0" fontId="12" fillId="0" borderId="82" xfId="0" applyFont="1" applyBorder="1" applyAlignment="1" applyProtection="1">
      <alignment horizontal="center" vertical="center" shrinkToFit="1"/>
      <protection locked="0"/>
    </xf>
    <xf numFmtId="0" fontId="12" fillId="0" borderId="80" xfId="0" applyFont="1" applyBorder="1" applyAlignment="1" applyProtection="1">
      <alignment horizontal="center" vertical="center" shrinkToFit="1"/>
      <protection locked="0"/>
    </xf>
    <xf numFmtId="0" fontId="12" fillId="0" borderId="76" xfId="0" applyFont="1" applyBorder="1" applyAlignment="1" applyProtection="1">
      <alignment horizontal="center" vertical="center" shrinkToFit="1"/>
      <protection locked="0"/>
    </xf>
    <xf numFmtId="0" fontId="8" fillId="3" borderId="55" xfId="0" applyFont="1" applyFill="1" applyBorder="1" applyAlignment="1">
      <alignment horizontal="center" vertical="center" shrinkToFit="1"/>
    </xf>
    <xf numFmtId="0" fontId="12" fillId="0" borderId="54" xfId="0" applyFont="1" applyBorder="1" applyAlignment="1" applyProtection="1">
      <alignment horizontal="center" vertical="center" shrinkToFit="1"/>
      <protection locked="0"/>
    </xf>
    <xf numFmtId="0" fontId="12" fillId="0" borderId="67" xfId="0"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11" fillId="0" borderId="0" xfId="0" applyFont="1" applyAlignment="1">
      <alignment horizontal="left"/>
    </xf>
    <xf numFmtId="0" fontId="11" fillId="3" borderId="8" xfId="0" applyFont="1" applyFill="1" applyBorder="1" applyAlignment="1">
      <alignment vertical="center"/>
    </xf>
    <xf numFmtId="0" fontId="11" fillId="0" borderId="0" xfId="0" applyFont="1" applyAlignment="1">
      <alignment vertical="center"/>
    </xf>
    <xf numFmtId="0" fontId="11" fillId="3" borderId="8" xfId="0" applyFont="1" applyFill="1" applyBorder="1" applyAlignment="1" applyProtection="1">
      <alignment vertical="center"/>
      <protection hidden="1"/>
    </xf>
    <xf numFmtId="0" fontId="11" fillId="3" borderId="83" xfId="0" applyFont="1" applyFill="1" applyBorder="1" applyAlignment="1" applyProtection="1">
      <alignment vertical="center"/>
      <protection hidden="1"/>
    </xf>
    <xf numFmtId="0" fontId="11" fillId="3" borderId="45" xfId="0" applyFont="1" applyFill="1" applyBorder="1" applyAlignment="1" applyProtection="1">
      <alignment vertical="center"/>
      <protection hidden="1"/>
    </xf>
    <xf numFmtId="6" fontId="11" fillId="0" borderId="8" xfId="0" applyNumberFormat="1" applyFont="1" applyBorder="1" applyAlignment="1" applyProtection="1">
      <alignment vertical="center"/>
      <protection hidden="1"/>
    </xf>
    <xf numFmtId="6" fontId="11" fillId="0" borderId="83" xfId="0" applyNumberFormat="1" applyFont="1" applyBorder="1" applyAlignment="1" applyProtection="1">
      <alignment vertical="center"/>
      <protection hidden="1"/>
    </xf>
    <xf numFmtId="0" fontId="19" fillId="0" borderId="0" xfId="0" applyFont="1" applyBorder="1" applyAlignment="1" applyProtection="1">
      <alignment horizontal="left" vertical="center"/>
      <protection locked="0"/>
    </xf>
    <xf numFmtId="0" fontId="11" fillId="0" borderId="0" xfId="0" applyFont="1" applyFill="1" applyBorder="1" applyAlignment="1">
      <alignment vertical="center"/>
    </xf>
    <xf numFmtId="179" fontId="11" fillId="0" borderId="57" xfId="0" applyNumberFormat="1" applyFont="1" applyBorder="1" applyAlignment="1" applyProtection="1">
      <alignment horizontal="left" vertical="center"/>
      <protection hidden="1"/>
    </xf>
    <xf numFmtId="183" fontId="11" fillId="0" borderId="57" xfId="0" applyNumberFormat="1" applyFont="1" applyBorder="1" applyAlignment="1" applyProtection="1">
      <alignment horizontal="left" vertical="center"/>
      <protection locked="0"/>
    </xf>
    <xf numFmtId="183" fontId="11" fillId="0" borderId="85" xfId="0" applyNumberFormat="1" applyFont="1" applyBorder="1" applyAlignment="1" applyProtection="1">
      <alignment horizontal="left" vertical="center"/>
      <protection locked="0"/>
    </xf>
    <xf numFmtId="184" fontId="11" fillId="0" borderId="32" xfId="1" applyNumberFormat="1" applyFont="1" applyBorder="1" applyAlignment="1" applyProtection="1">
      <alignment horizontal="left" vertical="center"/>
      <protection hidden="1"/>
    </xf>
    <xf numFmtId="184" fontId="11" fillId="0" borderId="84" xfId="1" applyNumberFormat="1" applyFont="1" applyBorder="1" applyAlignment="1" applyProtection="1">
      <alignment horizontal="left" vertical="center"/>
      <protection hidden="1"/>
    </xf>
    <xf numFmtId="0" fontId="11" fillId="3" borderId="57" xfId="0" applyFont="1" applyFill="1" applyBorder="1" applyAlignment="1">
      <alignment vertical="center"/>
    </xf>
    <xf numFmtId="0" fontId="21" fillId="5" borderId="5" xfId="0" applyFont="1" applyFill="1" applyBorder="1" applyAlignment="1">
      <alignment horizontal="center" vertical="center"/>
    </xf>
    <xf numFmtId="6" fontId="12" fillId="3" borderId="13" xfId="1" applyFont="1" applyFill="1" applyBorder="1" applyAlignment="1">
      <alignment horizontal="center" vertical="center"/>
    </xf>
    <xf numFmtId="0" fontId="12" fillId="0" borderId="0" xfId="0" applyFont="1" applyFill="1" applyBorder="1" applyAlignment="1">
      <alignment vertical="center"/>
    </xf>
    <xf numFmtId="0" fontId="12" fillId="0" borderId="47" xfId="0" applyFont="1" applyBorder="1" applyAlignment="1" applyProtection="1">
      <alignment horizontal="center" vertical="center" shrinkToFit="1"/>
      <protection locked="0" hidden="1"/>
    </xf>
    <xf numFmtId="0" fontId="12" fillId="0" borderId="66" xfId="0" applyFont="1" applyBorder="1" applyAlignment="1" applyProtection="1">
      <alignment horizontal="center" vertical="center" shrinkToFit="1"/>
      <protection locked="0" hidden="1"/>
    </xf>
    <xf numFmtId="0" fontId="12" fillId="0" borderId="46" xfId="0" applyFont="1" applyBorder="1" applyAlignment="1" applyProtection="1">
      <alignment horizontal="center" vertical="center" shrinkToFit="1"/>
      <protection locked="0" hidden="1"/>
    </xf>
    <xf numFmtId="0" fontId="12" fillId="0" borderId="43" xfId="0" applyFont="1" applyBorder="1" applyAlignment="1" applyProtection="1">
      <alignment horizontal="center" vertical="center" shrinkToFit="1"/>
      <protection locked="0" hidden="1"/>
    </xf>
    <xf numFmtId="0" fontId="21" fillId="3" borderId="5" xfId="2" applyFont="1" applyFill="1" applyBorder="1" applyAlignment="1" applyProtection="1">
      <alignment horizontal="center" vertical="center" wrapText="1"/>
      <protection locked="0" hidden="1"/>
    </xf>
    <xf numFmtId="0" fontId="14" fillId="0" borderId="2" xfId="0" applyFont="1" applyBorder="1" applyAlignment="1">
      <alignment horizontal="left" vertical="center"/>
    </xf>
    <xf numFmtId="0" fontId="14" fillId="0" borderId="0" xfId="0" applyFont="1" applyAlignment="1">
      <alignment vertical="center"/>
    </xf>
    <xf numFmtId="0" fontId="25" fillId="6" borderId="29" xfId="0" applyFont="1" applyFill="1" applyBorder="1" applyAlignment="1" applyProtection="1">
      <alignment horizontal="center" vertical="center"/>
      <protection hidden="1"/>
    </xf>
    <xf numFmtId="0" fontId="25" fillId="6" borderId="23" xfId="0" applyFont="1" applyFill="1" applyBorder="1" applyAlignment="1" applyProtection="1">
      <alignment horizontal="center" vertical="center" shrinkToFit="1"/>
      <protection hidden="1"/>
    </xf>
    <xf numFmtId="0" fontId="25" fillId="6" borderId="14" xfId="0" applyFont="1" applyFill="1" applyBorder="1" applyAlignment="1" applyProtection="1">
      <alignment horizontal="center" vertical="center"/>
      <protection hidden="1"/>
    </xf>
    <xf numFmtId="0" fontId="25" fillId="6" borderId="23" xfId="0" applyFont="1" applyFill="1" applyBorder="1" applyAlignment="1" applyProtection="1">
      <alignment vertical="center"/>
      <protection hidden="1"/>
    </xf>
    <xf numFmtId="6" fontId="25" fillId="6" borderId="46" xfId="1" applyFont="1" applyFill="1" applyBorder="1" applyAlignment="1" applyProtection="1">
      <alignment vertical="center"/>
      <protection hidden="1"/>
    </xf>
    <xf numFmtId="0" fontId="12" fillId="0" borderId="10" xfId="0" applyFont="1" applyBorder="1" applyAlignment="1" applyProtection="1">
      <alignment horizontal="center" vertical="center"/>
      <protection hidden="1"/>
    </xf>
    <xf numFmtId="0" fontId="12" fillId="0" borderId="8" xfId="0" applyFont="1" applyBorder="1" applyAlignment="1" applyProtection="1">
      <alignment vertical="center"/>
      <protection locked="0"/>
    </xf>
    <xf numFmtId="0" fontId="12" fillId="0" borderId="8" xfId="0" applyFont="1" applyBorder="1" applyAlignment="1" applyProtection="1">
      <alignment vertical="center"/>
      <protection hidden="1"/>
    </xf>
    <xf numFmtId="0" fontId="12" fillId="0" borderId="8" xfId="0" applyFont="1" applyBorder="1" applyAlignment="1" applyProtection="1">
      <alignment vertical="center"/>
      <protection locked="0" hidden="1"/>
    </xf>
    <xf numFmtId="0" fontId="12" fillId="0" borderId="8" xfId="0" applyFont="1" applyBorder="1" applyAlignment="1" applyProtection="1">
      <alignment horizontal="center" vertical="center"/>
      <protection locked="0"/>
    </xf>
    <xf numFmtId="6" fontId="12" fillId="0" borderId="54" xfId="1" applyFont="1" applyBorder="1" applyAlignment="1" applyProtection="1">
      <alignment vertical="center"/>
      <protection hidden="1"/>
    </xf>
    <xf numFmtId="0" fontId="12" fillId="0" borderId="11" xfId="0" applyFont="1" applyBorder="1" applyAlignment="1" applyProtection="1">
      <alignment horizontal="center" vertical="center"/>
      <protection hidden="1"/>
    </xf>
    <xf numFmtId="0" fontId="12" fillId="0" borderId="9" xfId="0" applyFont="1" applyBorder="1" applyAlignment="1" applyProtection="1">
      <alignment vertical="center"/>
      <protection hidden="1"/>
    </xf>
    <xf numFmtId="0" fontId="12" fillId="0" borderId="9" xfId="0" applyFont="1" applyBorder="1" applyAlignment="1" applyProtection="1">
      <alignment vertical="center"/>
      <protection locked="0" hidden="1"/>
    </xf>
    <xf numFmtId="6" fontId="12" fillId="0" borderId="55" xfId="1" applyFont="1" applyBorder="1" applyAlignment="1" applyProtection="1">
      <alignment vertical="center"/>
      <protection hidden="1"/>
    </xf>
    <xf numFmtId="0" fontId="12" fillId="0" borderId="63" xfId="0" applyFont="1" applyBorder="1" applyAlignment="1" applyProtection="1">
      <alignment horizontal="center" vertical="center"/>
      <protection hidden="1"/>
    </xf>
    <xf numFmtId="0" fontId="12" fillId="0" borderId="45" xfId="0" applyFont="1" applyBorder="1" applyAlignment="1" applyProtection="1">
      <alignment vertical="center"/>
      <protection hidden="1"/>
    </xf>
    <xf numFmtId="0" fontId="12" fillId="0" borderId="45" xfId="0" applyFont="1" applyBorder="1" applyAlignment="1" applyProtection="1">
      <alignment vertical="center"/>
      <protection locked="0" hidden="1"/>
    </xf>
    <xf numFmtId="6" fontId="12" fillId="0" borderId="47" xfId="1" applyFont="1" applyBorder="1" applyAlignment="1" applyProtection="1">
      <alignment vertical="center"/>
      <protection hidden="1"/>
    </xf>
    <xf numFmtId="0" fontId="12" fillId="0" borderId="16" xfId="0" applyFont="1" applyBorder="1" applyAlignment="1" applyProtection="1">
      <alignment horizontal="center" vertical="center"/>
      <protection hidden="1"/>
    </xf>
    <xf numFmtId="0" fontId="12" fillId="0" borderId="24" xfId="0" applyFont="1" applyBorder="1" applyAlignment="1" applyProtection="1">
      <alignment vertical="center"/>
      <protection locked="0"/>
    </xf>
    <xf numFmtId="0" fontId="12" fillId="0" borderId="24" xfId="0" applyFont="1" applyBorder="1" applyAlignment="1" applyProtection="1">
      <alignment vertical="center"/>
      <protection hidden="1"/>
    </xf>
    <xf numFmtId="0" fontId="12" fillId="0" borderId="24" xfId="0" applyFont="1" applyBorder="1" applyAlignment="1" applyProtection="1">
      <alignment vertical="center"/>
      <protection locked="0" hidden="1"/>
    </xf>
    <xf numFmtId="0" fontId="12" fillId="0" borderId="24" xfId="0" applyFont="1" applyBorder="1" applyAlignment="1" applyProtection="1">
      <alignment horizontal="center" vertical="center"/>
      <protection locked="0"/>
    </xf>
    <xf numFmtId="6" fontId="12" fillId="0" borderId="67" xfId="1" applyFont="1" applyBorder="1" applyAlignment="1" applyProtection="1">
      <alignment vertical="center"/>
      <protection hidden="1"/>
    </xf>
    <xf numFmtId="0" fontId="12" fillId="0" borderId="14" xfId="0" applyFont="1" applyBorder="1" applyAlignment="1" applyProtection="1">
      <alignment horizontal="center" vertical="center"/>
      <protection hidden="1"/>
    </xf>
    <xf numFmtId="0" fontId="12" fillId="0" borderId="23" xfId="0" applyFont="1" applyBorder="1" applyAlignment="1" applyProtection="1">
      <alignment vertical="center"/>
      <protection hidden="1"/>
    </xf>
    <xf numFmtId="0" fontId="12" fillId="0" borderId="23" xfId="0" applyFont="1" applyBorder="1" applyAlignment="1" applyProtection="1">
      <alignment vertical="center"/>
      <protection locked="0" hidden="1"/>
    </xf>
    <xf numFmtId="6" fontId="12" fillId="0" borderId="46" xfId="1" applyFont="1" applyBorder="1" applyAlignment="1" applyProtection="1">
      <alignment vertical="center"/>
      <protection hidden="1"/>
    </xf>
    <xf numFmtId="0" fontId="25" fillId="6" borderId="23" xfId="0" applyFont="1" applyFill="1" applyBorder="1" applyAlignment="1" applyProtection="1">
      <alignment horizontal="center" vertical="center"/>
      <protection hidden="1"/>
    </xf>
    <xf numFmtId="0" fontId="25" fillId="6" borderId="14" xfId="0" applyFont="1" applyFill="1" applyBorder="1" applyAlignment="1" applyProtection="1">
      <alignment horizontal="center" vertical="center" shrinkToFit="1"/>
      <protection hidden="1"/>
    </xf>
    <xf numFmtId="0" fontId="25" fillId="6" borderId="38" xfId="0" applyFont="1" applyFill="1" applyBorder="1" applyAlignment="1" applyProtection="1">
      <alignment horizontal="left" vertical="center" shrinkToFit="1"/>
      <protection hidden="1"/>
    </xf>
    <xf numFmtId="0" fontId="25" fillId="6" borderId="23" xfId="0" applyFont="1" applyFill="1" applyBorder="1" applyAlignment="1" applyProtection="1">
      <alignment horizontal="left" vertical="center" shrinkToFit="1"/>
      <protection hidden="1"/>
    </xf>
    <xf numFmtId="0" fontId="25" fillId="6" borderId="22" xfId="0" applyFont="1" applyFill="1" applyBorder="1" applyAlignment="1" applyProtection="1">
      <alignment horizontal="center" vertical="center" shrinkToFit="1"/>
      <protection hidden="1"/>
    </xf>
    <xf numFmtId="178" fontId="25" fillId="6" borderId="23" xfId="0" applyNumberFormat="1" applyFont="1" applyFill="1" applyBorder="1" applyAlignment="1" applyProtection="1">
      <alignment horizontal="center" vertical="center" shrinkToFit="1"/>
      <protection hidden="1"/>
    </xf>
    <xf numFmtId="178" fontId="25" fillId="6" borderId="46" xfId="0" applyNumberFormat="1" applyFont="1" applyFill="1" applyBorder="1" applyAlignment="1" applyProtection="1">
      <alignment horizontal="center" vertical="center" shrinkToFit="1"/>
      <protection hidden="1"/>
    </xf>
    <xf numFmtId="0" fontId="25" fillId="6" borderId="75" xfId="0" applyFont="1" applyFill="1" applyBorder="1" applyAlignment="1" applyProtection="1">
      <alignment horizontal="center" vertical="center" shrinkToFit="1"/>
      <protection hidden="1"/>
    </xf>
    <xf numFmtId="0" fontId="25" fillId="6" borderId="79" xfId="0" applyFont="1" applyFill="1" applyBorder="1" applyAlignment="1" applyProtection="1">
      <alignment horizontal="center" vertical="center" shrinkToFit="1"/>
      <protection hidden="1"/>
    </xf>
    <xf numFmtId="0" fontId="25" fillId="6" borderId="46" xfId="0" applyFont="1" applyFill="1" applyBorder="1" applyAlignment="1" applyProtection="1">
      <alignment horizontal="center" vertical="center" shrinkToFit="1"/>
      <protection hidden="1"/>
    </xf>
    <xf numFmtId="0" fontId="14" fillId="0" borderId="0" xfId="0" applyFont="1" applyAlignment="1" applyProtection="1">
      <alignment vertical="center"/>
      <protection hidden="1"/>
    </xf>
    <xf numFmtId="0" fontId="25" fillId="6" borderId="76" xfId="0" applyFont="1" applyFill="1" applyBorder="1" applyAlignment="1" applyProtection="1">
      <alignment vertical="center"/>
      <protection hidden="1"/>
    </xf>
    <xf numFmtId="0" fontId="25" fillId="6" borderId="45" xfId="0" applyFont="1" applyFill="1" applyBorder="1" applyAlignment="1" applyProtection="1">
      <alignment vertical="center"/>
      <protection hidden="1"/>
    </xf>
    <xf numFmtId="0" fontId="25" fillId="6" borderId="45" xfId="0" applyFont="1" applyFill="1" applyBorder="1" applyAlignment="1" applyProtection="1">
      <alignment horizontal="center" vertical="center"/>
      <protection hidden="1"/>
    </xf>
    <xf numFmtId="0" fontId="25" fillId="6" borderId="47" xfId="0" applyFont="1" applyFill="1" applyBorder="1" applyAlignment="1" applyProtection="1">
      <alignment horizontal="center" vertical="center" shrinkToFit="1"/>
      <protection hidden="1"/>
    </xf>
    <xf numFmtId="0" fontId="25" fillId="0" borderId="29" xfId="0" applyFont="1" applyFill="1" applyBorder="1" applyAlignment="1" applyProtection="1">
      <alignment horizontal="center" vertical="center"/>
      <protection hidden="1"/>
    </xf>
    <xf numFmtId="0" fontId="25" fillId="0" borderId="70" xfId="0" applyFont="1" applyFill="1" applyBorder="1" applyAlignment="1" applyProtection="1">
      <alignment horizontal="center" vertical="center"/>
      <protection hidden="1"/>
    </xf>
    <xf numFmtId="0" fontId="25" fillId="0" borderId="38" xfId="0" applyFont="1" applyFill="1" applyBorder="1" applyAlignment="1" applyProtection="1">
      <alignment horizontal="center" vertical="center"/>
      <protection hidden="1"/>
    </xf>
    <xf numFmtId="0" fontId="25" fillId="0" borderId="36" xfId="0" applyFont="1" applyFill="1" applyBorder="1" applyAlignment="1" applyProtection="1">
      <alignment horizontal="center" vertical="center"/>
      <protection hidden="1"/>
    </xf>
    <xf numFmtId="0" fontId="25" fillId="0" borderId="23" xfId="0" applyFont="1" applyFill="1" applyBorder="1" applyAlignment="1" applyProtection="1">
      <alignment horizontal="center" vertical="center" shrinkToFit="1"/>
      <protection hidden="1"/>
    </xf>
    <xf numFmtId="0" fontId="25" fillId="0" borderId="62" xfId="0" applyFont="1" applyFill="1" applyBorder="1" applyAlignment="1" applyProtection="1">
      <alignment horizontal="center" vertical="center" shrinkToFit="1"/>
      <protection hidden="1"/>
    </xf>
    <xf numFmtId="0" fontId="25" fillId="0" borderId="72" xfId="0" applyFont="1" applyFill="1" applyBorder="1" applyAlignment="1" applyProtection="1">
      <alignment horizontal="center" vertical="center" shrinkToFit="1"/>
      <protection hidden="1"/>
    </xf>
    <xf numFmtId="0" fontId="25" fillId="0" borderId="45" xfId="0" applyFont="1" applyFill="1" applyBorder="1" applyAlignment="1" applyProtection="1">
      <alignment horizontal="center" vertical="center" shrinkToFit="1"/>
      <protection hidden="1"/>
    </xf>
    <xf numFmtId="0" fontId="26" fillId="7" borderId="32" xfId="3" applyFont="1" applyFill="1" applyBorder="1" applyAlignment="1" applyProtection="1">
      <alignment horizontal="left" vertical="center"/>
      <protection hidden="1"/>
    </xf>
    <xf numFmtId="0" fontId="26" fillId="0" borderId="0" xfId="3" applyFont="1" applyProtection="1">
      <alignment vertical="center"/>
      <protection hidden="1"/>
    </xf>
    <xf numFmtId="0" fontId="26" fillId="7" borderId="32" xfId="3" applyFont="1" applyFill="1" applyBorder="1" applyAlignment="1" applyProtection="1">
      <alignment horizontal="left" vertical="center" shrinkToFit="1"/>
      <protection hidden="1"/>
    </xf>
    <xf numFmtId="0" fontId="26" fillId="8" borderId="8" xfId="3" applyFont="1" applyFill="1" applyBorder="1" applyAlignment="1" applyProtection="1">
      <alignment horizontal="center" vertical="center"/>
      <protection hidden="1"/>
    </xf>
    <xf numFmtId="6" fontId="26" fillId="0" borderId="8" xfId="1" applyFont="1" applyFill="1" applyBorder="1" applyAlignment="1" applyProtection="1">
      <alignment vertical="center"/>
      <protection hidden="1"/>
    </xf>
    <xf numFmtId="0" fontId="26" fillId="0" borderId="3" xfId="3" applyFont="1" applyBorder="1" applyProtection="1">
      <alignment vertical="center"/>
      <protection hidden="1"/>
    </xf>
    <xf numFmtId="0" fontId="26" fillId="0" borderId="3" xfId="3" applyFont="1" applyBorder="1" applyAlignment="1" applyProtection="1">
      <alignment horizontal="center" vertical="center"/>
      <protection hidden="1"/>
    </xf>
    <xf numFmtId="6" fontId="26" fillId="0" borderId="3" xfId="1" applyFont="1" applyBorder="1" applyAlignment="1" applyProtection="1">
      <alignment horizontal="right" vertical="center"/>
      <protection hidden="1"/>
    </xf>
    <xf numFmtId="0" fontId="26" fillId="0" borderId="0" xfId="3" applyFont="1" applyBorder="1" applyProtection="1">
      <alignment vertical="center"/>
      <protection hidden="1"/>
    </xf>
    <xf numFmtId="0" fontId="26" fillId="0" borderId="8" xfId="3" applyFont="1" applyBorder="1" applyProtection="1">
      <alignment vertical="center"/>
      <protection hidden="1"/>
    </xf>
    <xf numFmtId="0" fontId="26" fillId="0" borderId="8" xfId="3" applyFont="1" applyBorder="1" applyAlignment="1" applyProtection="1">
      <alignment horizontal="center" vertical="center"/>
      <protection hidden="1"/>
    </xf>
    <xf numFmtId="6" fontId="26" fillId="0" borderId="8" xfId="1" applyFont="1" applyBorder="1" applyAlignment="1" applyProtection="1">
      <alignment horizontal="right" vertical="center"/>
      <protection hidden="1"/>
    </xf>
    <xf numFmtId="0" fontId="12" fillId="0" borderId="8"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45" xfId="0" applyFont="1" applyBorder="1" applyAlignment="1" applyProtection="1">
      <alignment vertical="center" shrinkToFit="1"/>
      <protection locked="0"/>
    </xf>
    <xf numFmtId="0" fontId="12" fillId="0" borderId="24" xfId="0" applyFont="1" applyBorder="1" applyAlignment="1" applyProtection="1">
      <alignment vertical="center" shrinkToFit="1"/>
      <protection locked="0"/>
    </xf>
    <xf numFmtId="0" fontId="12" fillId="0" borderId="23" xfId="0" applyFont="1" applyBorder="1" applyAlignment="1" applyProtection="1">
      <alignment vertical="center" shrinkToFit="1"/>
      <protection locked="0"/>
    </xf>
    <xf numFmtId="0" fontId="12" fillId="0" borderId="63" xfId="0" applyFont="1" applyBorder="1" applyAlignment="1" applyProtection="1">
      <alignment horizontal="center" vertical="center" shrinkToFit="1"/>
      <protection hidden="1"/>
    </xf>
    <xf numFmtId="0" fontId="12" fillId="0" borderId="45" xfId="0" applyFont="1" applyBorder="1" applyAlignment="1" applyProtection="1">
      <alignment vertical="center" shrinkToFit="1"/>
      <protection hidden="1"/>
    </xf>
    <xf numFmtId="0" fontId="12" fillId="0" borderId="45" xfId="0" applyFont="1" applyBorder="1" applyAlignment="1" applyProtection="1">
      <alignment vertical="center" shrinkToFit="1"/>
      <protection locked="0" hidden="1"/>
    </xf>
    <xf numFmtId="6" fontId="12" fillId="0" borderId="47" xfId="1" applyFont="1" applyBorder="1" applyAlignment="1" applyProtection="1">
      <alignment vertical="center" shrinkToFit="1"/>
      <protection hidden="1"/>
    </xf>
    <xf numFmtId="0" fontId="12" fillId="0" borderId="10" xfId="0" applyFont="1" applyBorder="1" applyAlignment="1" applyProtection="1">
      <alignment horizontal="center" vertical="center" shrinkToFit="1"/>
      <protection hidden="1"/>
    </xf>
    <xf numFmtId="0" fontId="12" fillId="0" borderId="8" xfId="0" applyFont="1" applyBorder="1" applyAlignment="1" applyProtection="1">
      <alignment vertical="center" shrinkToFit="1"/>
      <protection hidden="1"/>
    </xf>
    <xf numFmtId="0" fontId="12" fillId="0" borderId="8" xfId="0" applyFont="1" applyBorder="1" applyAlignment="1" applyProtection="1">
      <alignment vertical="center" shrinkToFit="1"/>
      <protection locked="0" hidden="1"/>
    </xf>
    <xf numFmtId="6" fontId="12" fillId="0" borderId="54" xfId="1" applyFont="1" applyBorder="1" applyAlignment="1" applyProtection="1">
      <alignment vertical="center" shrinkToFit="1"/>
      <protection hidden="1"/>
    </xf>
    <xf numFmtId="0" fontId="12" fillId="0" borderId="16" xfId="0" applyFont="1" applyBorder="1" applyAlignment="1" applyProtection="1">
      <alignment horizontal="center" vertical="center" shrinkToFit="1"/>
      <protection hidden="1"/>
    </xf>
    <xf numFmtId="0" fontId="12" fillId="0" borderId="24" xfId="0" applyFont="1" applyBorder="1" applyAlignment="1" applyProtection="1">
      <alignment vertical="center" shrinkToFit="1"/>
      <protection hidden="1"/>
    </xf>
    <xf numFmtId="0" fontId="12" fillId="0" borderId="24" xfId="0" applyFont="1" applyBorder="1" applyAlignment="1" applyProtection="1">
      <alignment vertical="center" shrinkToFit="1"/>
      <protection locked="0" hidden="1"/>
    </xf>
    <xf numFmtId="6" fontId="12" fillId="0" borderId="67" xfId="1" applyFont="1" applyBorder="1" applyAlignment="1" applyProtection="1">
      <alignment vertical="center" shrinkToFit="1"/>
      <protection hidden="1"/>
    </xf>
    <xf numFmtId="0" fontId="12" fillId="0" borderId="14" xfId="0" applyFont="1" applyBorder="1" applyAlignment="1" applyProtection="1">
      <alignment horizontal="center" vertical="center" shrinkToFit="1"/>
      <protection hidden="1"/>
    </xf>
    <xf numFmtId="0" fontId="12" fillId="0" borderId="23" xfId="0" applyFont="1" applyBorder="1" applyAlignment="1" applyProtection="1">
      <alignment vertical="center" shrinkToFit="1"/>
      <protection hidden="1"/>
    </xf>
    <xf numFmtId="0" fontId="12" fillId="0" borderId="23" xfId="0" applyFont="1" applyBorder="1" applyAlignment="1" applyProtection="1">
      <alignment vertical="center" shrinkToFit="1"/>
      <protection locked="0" hidden="1"/>
    </xf>
    <xf numFmtId="6" fontId="12" fillId="0" borderId="46" xfId="1" applyFont="1" applyBorder="1" applyAlignment="1" applyProtection="1">
      <alignment vertical="center" shrinkToFit="1"/>
      <protection hidden="1"/>
    </xf>
    <xf numFmtId="0" fontId="12" fillId="0" borderId="11" xfId="0" applyFont="1" applyBorder="1" applyAlignment="1" applyProtection="1">
      <alignment horizontal="center" vertical="center" shrinkToFit="1"/>
      <protection hidden="1"/>
    </xf>
    <xf numFmtId="0" fontId="12" fillId="0" borderId="9" xfId="0" applyFont="1" applyBorder="1" applyAlignment="1" applyProtection="1">
      <alignment vertical="center" shrinkToFit="1"/>
      <protection hidden="1"/>
    </xf>
    <xf numFmtId="0" fontId="12" fillId="0" borderId="9" xfId="0" applyFont="1" applyBorder="1" applyAlignment="1" applyProtection="1">
      <alignment vertical="center" shrinkToFit="1"/>
      <protection locked="0" hidden="1"/>
    </xf>
    <xf numFmtId="6" fontId="12" fillId="0" borderId="55" xfId="1" applyFont="1" applyBorder="1" applyAlignment="1" applyProtection="1">
      <alignment vertical="center" shrinkToFit="1"/>
      <protection hidden="1"/>
    </xf>
    <xf numFmtId="0" fontId="8" fillId="3" borderId="17" xfId="0" applyFont="1" applyFill="1" applyBorder="1" applyAlignment="1" applyProtection="1">
      <alignment horizontal="center" vertical="center" shrinkToFit="1"/>
      <protection hidden="1"/>
    </xf>
    <xf numFmtId="0" fontId="8" fillId="3" borderId="43" xfId="0" applyFont="1" applyFill="1" applyBorder="1" applyAlignment="1" applyProtection="1">
      <alignment horizontal="center" vertical="center" shrinkToFit="1"/>
      <protection hidden="1"/>
    </xf>
    <xf numFmtId="0" fontId="12" fillId="0" borderId="35" xfId="0" applyFont="1" applyBorder="1" applyAlignment="1" applyProtection="1">
      <alignment horizontal="center" vertical="center" shrinkToFit="1"/>
      <protection locked="0" hidden="1"/>
    </xf>
    <xf numFmtId="0" fontId="12" fillId="0" borderId="10" xfId="0" applyFont="1" applyBorder="1" applyAlignment="1" applyProtection="1">
      <alignment horizontal="center" vertical="center" shrinkToFit="1"/>
      <protection locked="0" hidden="1"/>
    </xf>
    <xf numFmtId="0" fontId="12" fillId="0" borderId="54" xfId="0" applyFont="1" applyBorder="1" applyAlignment="1" applyProtection="1">
      <alignment horizontal="center" vertical="center" shrinkToFit="1"/>
      <protection locked="0" hidden="1"/>
    </xf>
    <xf numFmtId="0" fontId="12" fillId="0" borderId="33" xfId="0" applyFont="1" applyBorder="1" applyAlignment="1" applyProtection="1">
      <alignment horizontal="center" vertical="center" shrinkToFit="1"/>
      <protection locked="0" hidden="1"/>
    </xf>
    <xf numFmtId="0" fontId="12" fillId="0" borderId="11" xfId="0" applyFont="1" applyBorder="1" applyAlignment="1" applyProtection="1">
      <alignment horizontal="center" vertical="center" shrinkToFit="1"/>
      <protection locked="0" hidden="1"/>
    </xf>
    <xf numFmtId="0" fontId="12" fillId="0" borderId="55" xfId="0" applyFont="1" applyBorder="1" applyAlignment="1" applyProtection="1">
      <alignment horizontal="center" vertical="center" shrinkToFit="1"/>
      <protection locked="0" hidden="1"/>
    </xf>
    <xf numFmtId="0" fontId="12" fillId="0" borderId="76" xfId="0" applyFont="1" applyBorder="1" applyAlignment="1" applyProtection="1">
      <alignment horizontal="center" vertical="center" shrinkToFit="1"/>
      <protection locked="0" hidden="1"/>
    </xf>
    <xf numFmtId="0" fontId="12" fillId="0" borderId="63" xfId="0" applyFont="1" applyBorder="1" applyAlignment="1" applyProtection="1">
      <alignment horizontal="center" vertical="center" shrinkToFit="1"/>
      <protection locked="0" hidden="1"/>
    </xf>
    <xf numFmtId="0" fontId="12" fillId="0" borderId="78" xfId="0" applyFont="1" applyBorder="1" applyAlignment="1" applyProtection="1">
      <alignment horizontal="center" vertical="center" shrinkToFit="1"/>
      <protection locked="0" hidden="1"/>
    </xf>
    <xf numFmtId="0" fontId="12" fillId="0" borderId="82" xfId="0" applyFont="1" applyBorder="1" applyAlignment="1" applyProtection="1">
      <alignment horizontal="center" vertical="center" shrinkToFit="1"/>
      <protection locked="0" hidden="1"/>
    </xf>
    <xf numFmtId="0" fontId="12" fillId="0" borderId="16" xfId="0" applyFont="1" applyBorder="1" applyAlignment="1" applyProtection="1">
      <alignment horizontal="center" vertical="center" shrinkToFit="1"/>
      <protection locked="0" hidden="1"/>
    </xf>
    <xf numFmtId="0" fontId="12" fillId="0" borderId="67" xfId="0" applyFont="1" applyBorder="1" applyAlignment="1" applyProtection="1">
      <alignment horizontal="center" vertical="center" shrinkToFit="1"/>
      <protection locked="0" hidden="1"/>
    </xf>
    <xf numFmtId="0" fontId="12" fillId="0" borderId="75" xfId="0" applyFont="1" applyBorder="1" applyAlignment="1" applyProtection="1">
      <alignment horizontal="center" vertical="center" shrinkToFit="1"/>
      <protection locked="0" hidden="1"/>
    </xf>
    <xf numFmtId="0" fontId="12" fillId="0" borderId="14" xfId="0" applyFont="1" applyBorder="1" applyAlignment="1" applyProtection="1">
      <alignment horizontal="center" vertical="center" shrinkToFit="1"/>
      <protection locked="0" hidden="1"/>
    </xf>
    <xf numFmtId="0" fontId="12" fillId="0" borderId="2" xfId="0" applyFont="1" applyBorder="1" applyAlignment="1">
      <alignment horizontal="left" vertical="center" shrinkToFit="1"/>
    </xf>
    <xf numFmtId="0" fontId="17" fillId="0" borderId="25" xfId="0" applyFont="1" applyBorder="1" applyAlignment="1">
      <alignment horizontal="left" vertical="top" shrinkToFit="1"/>
    </xf>
    <xf numFmtId="0" fontId="17" fillId="0" borderId="27" xfId="0" applyFont="1" applyBorder="1" applyAlignment="1">
      <alignment horizontal="left" vertical="top" shrinkToFit="1"/>
    </xf>
    <xf numFmtId="0" fontId="8" fillId="0" borderId="10" xfId="0" applyFont="1" applyBorder="1" applyAlignment="1">
      <alignment vertical="center"/>
    </xf>
    <xf numFmtId="0" fontId="8" fillId="0" borderId="11" xfId="0" applyFont="1" applyBorder="1" applyAlignment="1">
      <alignment vertical="center"/>
    </xf>
    <xf numFmtId="0" fontId="9" fillId="0" borderId="36" xfId="0" applyFont="1" applyFill="1" applyBorder="1" applyAlignment="1">
      <alignment horizontal="center" vertical="center" wrapText="1"/>
    </xf>
    <xf numFmtId="0" fontId="8" fillId="0" borderId="38" xfId="0" applyFont="1" applyBorder="1" applyAlignment="1">
      <alignment vertical="center" wrapText="1"/>
    </xf>
    <xf numFmtId="0" fontId="8" fillId="0" borderId="29" xfId="0" applyFont="1" applyBorder="1" applyAlignment="1">
      <alignment vertical="center" wrapText="1"/>
    </xf>
    <xf numFmtId="0" fontId="8" fillId="0" borderId="36" xfId="0" applyFont="1" applyBorder="1" applyAlignment="1">
      <alignment vertical="center" wrapText="1"/>
    </xf>
    <xf numFmtId="0" fontId="7" fillId="0" borderId="8" xfId="0" applyFont="1" applyBorder="1"/>
    <xf numFmtId="0" fontId="14" fillId="0" borderId="22" xfId="0" applyFont="1" applyBorder="1" applyAlignment="1">
      <alignment horizontal="left" vertical="center" shrinkToFit="1"/>
    </xf>
    <xf numFmtId="0" fontId="14" fillId="0" borderId="30" xfId="0" applyFont="1" applyBorder="1" applyAlignment="1">
      <alignment horizontal="left" vertical="center" shrinkToFit="1"/>
    </xf>
    <xf numFmtId="0" fontId="9" fillId="0" borderId="8" xfId="0" applyFont="1" applyBorder="1" applyAlignment="1">
      <alignment horizontal="center" shrinkToFit="1"/>
    </xf>
    <xf numFmtId="0" fontId="9" fillId="0" borderId="54" xfId="0" applyFont="1" applyBorder="1" applyAlignment="1">
      <alignment horizontal="center" shrinkToFit="1"/>
    </xf>
    <xf numFmtId="0" fontId="7" fillId="0" borderId="54" xfId="0" applyFont="1" applyBorder="1"/>
    <xf numFmtId="0" fontId="7" fillId="0" borderId="9" xfId="0" applyFont="1" applyBorder="1"/>
    <xf numFmtId="0" fontId="7" fillId="0" borderId="55" xfId="0" applyFont="1" applyBorder="1"/>
    <xf numFmtId="0" fontId="10" fillId="0" borderId="1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2" xfId="0" applyFont="1" applyBorder="1" applyAlignment="1">
      <alignment horizontal="center" vertical="center" shrinkToFit="1"/>
    </xf>
    <xf numFmtId="0" fontId="24" fillId="0" borderId="0" xfId="0" applyFont="1" applyAlignment="1" applyProtection="1">
      <alignment vertical="center"/>
      <protection locked="0" hidden="1"/>
    </xf>
    <xf numFmtId="180" fontId="11" fillId="0" borderId="32" xfId="0" applyNumberFormat="1"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0" fontId="11" fillId="0" borderId="0" xfId="0" applyFont="1" applyAlignment="1">
      <alignment horizontal="right"/>
    </xf>
    <xf numFmtId="0" fontId="11" fillId="0" borderId="57" xfId="0" applyNumberFormat="1" applyFont="1" applyBorder="1" applyAlignment="1" applyProtection="1">
      <alignment horizontal="right" vertical="center" indent="2"/>
      <protection locked="0"/>
    </xf>
    <xf numFmtId="182" fontId="11" fillId="0" borderId="8" xfId="0" applyNumberFormat="1" applyFont="1" applyBorder="1" applyAlignment="1" applyProtection="1">
      <alignment horizontal="right" vertical="center" indent="2"/>
      <protection locked="0"/>
    </xf>
    <xf numFmtId="0" fontId="11" fillId="3" borderId="8" xfId="0" applyFont="1" applyFill="1" applyBorder="1" applyAlignment="1">
      <alignment vertical="center" shrinkToFit="1"/>
    </xf>
    <xf numFmtId="0" fontId="21" fillId="0" borderId="5" xfId="0" applyFont="1" applyFill="1" applyBorder="1" applyAlignment="1">
      <alignment horizontal="center" vertical="center"/>
    </xf>
    <xf numFmtId="184" fontId="11" fillId="0" borderId="32" xfId="1" applyNumberFormat="1" applyFont="1" applyBorder="1" applyAlignment="1" applyProtection="1">
      <alignment horizontal="left" vertical="center" indent="1"/>
      <protection hidden="1"/>
    </xf>
    <xf numFmtId="184" fontId="11" fillId="0" borderId="84" xfId="1" applyNumberFormat="1" applyFont="1" applyBorder="1" applyAlignment="1" applyProtection="1">
      <alignment horizontal="left" vertical="center" indent="1"/>
      <protection hidden="1"/>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13" xfId="0" applyFont="1" applyFill="1" applyBorder="1" applyAlignment="1">
      <alignment horizontal="center" vertical="center"/>
    </xf>
    <xf numFmtId="0" fontId="11" fillId="0" borderId="8" xfId="0" applyFont="1" applyBorder="1" applyAlignment="1">
      <alignment vertical="center"/>
    </xf>
    <xf numFmtId="0" fontId="9" fillId="0" borderId="25" xfId="0" applyFont="1" applyFill="1" applyBorder="1" applyAlignment="1">
      <alignment horizontal="center" vertical="center"/>
    </xf>
    <xf numFmtId="0" fontId="9" fillId="0" borderId="7" xfId="0" applyFont="1" applyFill="1" applyBorder="1" applyAlignment="1">
      <alignment vertical="center" wrapText="1"/>
    </xf>
    <xf numFmtId="0" fontId="11" fillId="0" borderId="39" xfId="0" applyFont="1" applyBorder="1"/>
    <xf numFmtId="0" fontId="11" fillId="0" borderId="40" xfId="0" applyFont="1" applyBorder="1"/>
    <xf numFmtId="0" fontId="8" fillId="0" borderId="45" xfId="0" applyFont="1" applyBorder="1" applyAlignment="1">
      <alignment horizontal="center" vertical="center" shrinkToFit="1"/>
    </xf>
    <xf numFmtId="0" fontId="11" fillId="0" borderId="14" xfId="0" applyFont="1" applyBorder="1" applyAlignment="1">
      <alignment vertical="center"/>
    </xf>
    <xf numFmtId="0" fontId="11" fillId="0" borderId="23" xfId="0" applyFont="1" applyBorder="1" applyAlignment="1">
      <alignment vertical="center"/>
    </xf>
    <xf numFmtId="0" fontId="8" fillId="0" borderId="23" xfId="0" applyFont="1" applyBorder="1" applyAlignment="1">
      <alignment horizontal="center" vertical="center" shrinkToFit="1"/>
    </xf>
    <xf numFmtId="0" fontId="11" fillId="0" borderId="46" xfId="0" applyFont="1" applyBorder="1" applyAlignment="1">
      <alignment vertical="center"/>
    </xf>
    <xf numFmtId="0" fontId="11" fillId="0" borderId="10" xfId="0" applyFont="1" applyBorder="1" applyAlignment="1">
      <alignment vertical="center"/>
    </xf>
    <xf numFmtId="0" fontId="11" fillId="0" borderId="54" xfId="0" applyFont="1" applyBorder="1" applyAlignment="1">
      <alignment vertical="center"/>
    </xf>
    <xf numFmtId="0" fontId="11" fillId="0" borderId="11" xfId="0" applyFont="1" applyBorder="1" applyAlignment="1">
      <alignment vertical="center"/>
    </xf>
    <xf numFmtId="0" fontId="11" fillId="0" borderId="9" xfId="0" applyFont="1" applyBorder="1" applyAlignment="1">
      <alignment vertical="center"/>
    </xf>
    <xf numFmtId="0" fontId="8" fillId="0" borderId="20" xfId="0" applyFont="1" applyBorder="1" applyAlignment="1">
      <alignment horizontal="center" vertical="center" shrinkToFit="1"/>
    </xf>
    <xf numFmtId="0" fontId="11" fillId="0" borderId="55" xfId="0" applyFont="1" applyBorder="1" applyAlignment="1">
      <alignment vertical="center"/>
    </xf>
    <xf numFmtId="0" fontId="9" fillId="0" borderId="98"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26" xfId="0" applyFont="1" applyFill="1" applyBorder="1" applyAlignment="1">
      <alignment vertical="center" wrapText="1"/>
    </xf>
    <xf numFmtId="0" fontId="11" fillId="0" borderId="0" xfId="0" applyFont="1" applyBorder="1"/>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11" fillId="0" borderId="41" xfId="0" applyFont="1" applyBorder="1"/>
    <xf numFmtId="0" fontId="11" fillId="0" borderId="102" xfId="0" applyFont="1" applyBorder="1"/>
    <xf numFmtId="0" fontId="9" fillId="0" borderId="99" xfId="0" applyFont="1" applyBorder="1" applyAlignment="1">
      <alignment horizontal="center" vertical="center"/>
    </xf>
    <xf numFmtId="0" fontId="9" fillId="0" borderId="98" xfId="0" applyFont="1" applyBorder="1" applyAlignment="1">
      <alignment horizontal="center" vertical="center"/>
    </xf>
    <xf numFmtId="0" fontId="11" fillId="0" borderId="42" xfId="0" applyFont="1" applyBorder="1"/>
    <xf numFmtId="0" fontId="20" fillId="0" borderId="0" xfId="0" applyFont="1" applyFill="1" applyBorder="1" applyAlignment="1">
      <alignment vertical="center"/>
    </xf>
    <xf numFmtId="0" fontId="21" fillId="0" borderId="103" xfId="0" applyFont="1" applyBorder="1" applyAlignment="1">
      <alignment vertical="center"/>
    </xf>
    <xf numFmtId="0" fontId="13" fillId="7" borderId="4" xfId="0" applyFont="1" applyFill="1" applyBorder="1" applyAlignment="1">
      <alignment horizontal="left" vertical="center"/>
    </xf>
    <xf numFmtId="0" fontId="13" fillId="7" borderId="6" xfId="0" applyFont="1" applyFill="1" applyBorder="1" applyAlignment="1">
      <alignment horizontal="left" vertical="center"/>
    </xf>
    <xf numFmtId="0" fontId="14" fillId="0" borderId="31" xfId="0" applyFont="1" applyBorder="1" applyAlignment="1">
      <alignment horizontal="center" vertical="center"/>
    </xf>
    <xf numFmtId="6" fontId="12" fillId="0" borderId="32" xfId="1" applyFont="1" applyBorder="1" applyAlignment="1">
      <alignment horizontal="right" vertical="center"/>
    </xf>
    <xf numFmtId="177" fontId="12" fillId="0" borderId="104" xfId="0" applyNumberFormat="1" applyFont="1" applyBorder="1" applyAlignment="1">
      <alignment vertical="center"/>
    </xf>
    <xf numFmtId="6" fontId="12" fillId="0" borderId="54" xfId="1" applyFont="1" applyBorder="1" applyAlignment="1">
      <alignment horizontal="right" vertical="center"/>
    </xf>
    <xf numFmtId="177" fontId="12" fillId="0" borderId="105" xfId="0" applyNumberFormat="1" applyFont="1" applyBorder="1" applyAlignment="1">
      <alignment vertical="center"/>
    </xf>
    <xf numFmtId="0" fontId="14" fillId="0" borderId="33" xfId="0" applyFont="1" applyBorder="1" applyAlignment="1">
      <alignment horizontal="center" vertical="center"/>
    </xf>
    <xf numFmtId="0" fontId="14" fillId="0" borderId="12" xfId="0" applyFont="1" applyBorder="1" applyAlignment="1">
      <alignment horizontal="left" vertical="center" shrinkToFit="1"/>
    </xf>
    <xf numFmtId="0" fontId="14" fillId="0" borderId="12" xfId="0" applyFont="1" applyBorder="1" applyAlignment="1">
      <alignment horizontal="left" vertical="center"/>
    </xf>
    <xf numFmtId="0" fontId="12" fillId="0" borderId="34" xfId="0" applyFont="1" applyBorder="1" applyAlignment="1">
      <alignment horizontal="center" vertical="center" shrinkToFit="1"/>
    </xf>
    <xf numFmtId="6" fontId="12" fillId="0" borderId="106" xfId="1" applyFont="1" applyBorder="1" applyAlignment="1">
      <alignment horizontal="right" vertical="center"/>
    </xf>
    <xf numFmtId="177" fontId="12" fillId="0" borderId="107" xfId="0" applyNumberFormat="1" applyFont="1" applyBorder="1" applyAlignment="1">
      <alignment vertical="center"/>
    </xf>
    <xf numFmtId="6" fontId="12" fillId="0" borderId="43" xfId="1" applyFont="1" applyBorder="1" applyAlignment="1">
      <alignment horizontal="right" vertical="center"/>
    </xf>
    <xf numFmtId="0" fontId="14" fillId="0" borderId="4" xfId="0" applyFont="1" applyBorder="1" applyAlignment="1">
      <alignment horizontal="center" vertical="center"/>
    </xf>
    <xf numFmtId="6" fontId="12" fillId="0" borderId="47" xfId="1" applyFont="1" applyBorder="1" applyAlignment="1">
      <alignment horizontal="right" vertical="center"/>
    </xf>
    <xf numFmtId="0" fontId="20" fillId="7" borderId="4" xfId="0" applyFont="1" applyFill="1" applyBorder="1" applyAlignment="1">
      <alignment horizontal="left" vertical="center" indent="1"/>
    </xf>
    <xf numFmtId="6" fontId="12" fillId="0" borderId="66" xfId="1" applyFont="1" applyBorder="1" applyAlignment="1">
      <alignment horizontal="right" vertical="center"/>
    </xf>
    <xf numFmtId="0" fontId="10" fillId="0" borderId="24" xfId="0" applyFont="1" applyBorder="1" applyAlignment="1">
      <alignment horizontal="right" wrapText="1"/>
    </xf>
    <xf numFmtId="0" fontId="10" fillId="0" borderId="89" xfId="0" applyFont="1" applyBorder="1" applyAlignment="1">
      <alignment horizontal="right" wrapText="1"/>
    </xf>
    <xf numFmtId="0" fontId="10" fillId="0" borderId="67" xfId="0" applyFont="1" applyBorder="1" applyAlignment="1">
      <alignment horizontal="right" wrapText="1"/>
    </xf>
    <xf numFmtId="0" fontId="9" fillId="7" borderId="4" xfId="0" applyFont="1" applyFill="1" applyBorder="1" applyAlignment="1">
      <alignment vertical="center" wrapText="1"/>
    </xf>
    <xf numFmtId="0" fontId="9" fillId="3" borderId="5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4" xfId="0" applyFont="1" applyFill="1" applyBorder="1" applyAlignment="1">
      <alignment horizontal="center" vertical="center" shrinkToFit="1"/>
    </xf>
    <xf numFmtId="0" fontId="29" fillId="0" borderId="2" xfId="0" applyFont="1" applyBorder="1" applyAlignment="1">
      <alignment wrapText="1"/>
    </xf>
    <xf numFmtId="0" fontId="11" fillId="0" borderId="0" xfId="0" applyFont="1" applyAlignment="1">
      <alignment shrinkToFit="1"/>
    </xf>
    <xf numFmtId="0" fontId="10" fillId="0" borderId="69" xfId="0" quotePrefix="1" applyFont="1" applyBorder="1" applyAlignment="1">
      <alignment horizontal="center" vertical="center"/>
    </xf>
    <xf numFmtId="0" fontId="11" fillId="0" borderId="2" xfId="0" applyFont="1" applyBorder="1" applyAlignment="1">
      <alignment horizontal="left"/>
    </xf>
    <xf numFmtId="0" fontId="21" fillId="0" borderId="2" xfId="0" applyFont="1" applyBorder="1" applyAlignment="1">
      <alignment horizontal="left"/>
    </xf>
    <xf numFmtId="0" fontId="10" fillId="0" borderId="112" xfId="0" quotePrefix="1" applyFont="1" applyBorder="1" applyAlignment="1">
      <alignment horizontal="center" vertical="center"/>
    </xf>
    <xf numFmtId="0" fontId="10" fillId="0" borderId="61" xfId="0" quotePrefix="1" applyFont="1" applyBorder="1" applyAlignment="1">
      <alignment horizontal="center" vertical="center"/>
    </xf>
    <xf numFmtId="0" fontId="10" fillId="0" borderId="113" xfId="0" quotePrefix="1" applyFont="1" applyBorder="1" applyAlignment="1">
      <alignment horizontal="center" vertical="center"/>
    </xf>
    <xf numFmtId="0" fontId="9" fillId="3" borderId="109" xfId="0" applyFont="1" applyFill="1" applyBorder="1" applyAlignment="1">
      <alignment horizontal="center"/>
    </xf>
    <xf numFmtId="0" fontId="9" fillId="3" borderId="110" xfId="0" applyFont="1" applyFill="1" applyBorder="1" applyAlignment="1">
      <alignment horizontal="center" vertical="top"/>
    </xf>
    <xf numFmtId="0" fontId="11" fillId="0" borderId="108" xfId="0" applyFont="1" applyBorder="1"/>
    <xf numFmtId="0" fontId="11" fillId="0" borderId="110" xfId="0" applyFont="1" applyBorder="1"/>
    <xf numFmtId="0" fontId="11" fillId="0" borderId="111" xfId="0" applyFont="1" applyBorder="1"/>
    <xf numFmtId="0" fontId="26" fillId="0" borderId="32" xfId="3" applyFont="1" applyBorder="1" applyAlignment="1" applyProtection="1">
      <alignment horizontal="left" vertical="center" wrapText="1"/>
      <protection hidden="1"/>
    </xf>
    <xf numFmtId="0" fontId="26" fillId="0" borderId="3" xfId="3" applyFont="1" applyBorder="1" applyAlignment="1" applyProtection="1">
      <alignment horizontal="left" vertical="center" wrapText="1"/>
      <protection hidden="1"/>
    </xf>
    <xf numFmtId="0" fontId="26" fillId="0" borderId="57" xfId="3" applyFont="1" applyBorder="1" applyAlignment="1" applyProtection="1">
      <alignment horizontal="left" vertical="center" wrapText="1"/>
      <protection hidden="1"/>
    </xf>
    <xf numFmtId="0" fontId="26" fillId="0" borderId="29" xfId="3" applyFont="1" applyBorder="1" applyAlignment="1" applyProtection="1">
      <alignment horizontal="left" vertical="center"/>
      <protection hidden="1"/>
    </xf>
    <xf numFmtId="0" fontId="26" fillId="0" borderId="2" xfId="3" applyFont="1" applyBorder="1" applyAlignment="1" applyProtection="1">
      <alignment horizontal="left" vertical="center"/>
      <protection hidden="1"/>
    </xf>
    <xf numFmtId="0" fontId="26" fillId="0" borderId="69" xfId="3" applyFont="1" applyBorder="1" applyAlignment="1" applyProtection="1">
      <alignment horizontal="left" vertical="center"/>
      <protection hidden="1"/>
    </xf>
    <xf numFmtId="0" fontId="26" fillId="8" borderId="32" xfId="3" applyFont="1" applyFill="1" applyBorder="1" applyAlignment="1" applyProtection="1">
      <alignment horizontal="center" vertical="center"/>
      <protection hidden="1"/>
    </xf>
    <xf numFmtId="0" fontId="26" fillId="8" borderId="57" xfId="3" applyFont="1" applyFill="1" applyBorder="1" applyAlignment="1" applyProtection="1">
      <alignment horizontal="center" vertical="center"/>
      <protection hidden="1"/>
    </xf>
    <xf numFmtId="0" fontId="12" fillId="4" borderId="1"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0" fillId="5" borderId="1" xfId="0" applyFont="1" applyFill="1" applyBorder="1" applyAlignment="1">
      <alignment horizontal="left" vertical="center"/>
    </xf>
    <xf numFmtId="0" fontId="20" fillId="5" borderId="4" xfId="0" applyFont="1" applyFill="1" applyBorder="1" applyAlignment="1">
      <alignment horizontal="left" vertical="center"/>
    </xf>
    <xf numFmtId="0" fontId="20" fillId="5" borderId="6" xfId="0" applyFont="1" applyFill="1" applyBorder="1" applyAlignment="1">
      <alignment horizontal="left" vertical="center"/>
    </xf>
    <xf numFmtId="0" fontId="21" fillId="5" borderId="1"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21" fillId="5" borderId="6" xfId="0" applyFont="1" applyFill="1" applyBorder="1" applyAlignment="1" applyProtection="1">
      <alignment horizontal="center" vertical="center"/>
      <protection hidden="1"/>
    </xf>
    <xf numFmtId="0" fontId="21" fillId="5" borderId="1" xfId="0" applyFont="1" applyFill="1" applyBorder="1" applyAlignment="1">
      <alignment horizontal="center" vertical="center"/>
    </xf>
    <xf numFmtId="0" fontId="21" fillId="5" borderId="6" xfId="0" applyFont="1" applyFill="1" applyBorder="1" applyAlignment="1">
      <alignment horizontal="center" vertical="center"/>
    </xf>
    <xf numFmtId="0" fontId="8" fillId="3" borderId="65" xfId="0" applyFont="1" applyFill="1" applyBorder="1" applyAlignment="1">
      <alignment horizontal="center" vertical="center" shrinkToFit="1"/>
    </xf>
    <xf numFmtId="0" fontId="8" fillId="3" borderId="62"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62" xfId="0" applyFont="1" applyFill="1" applyBorder="1" applyAlignment="1" applyProtection="1">
      <alignment horizontal="center" vertical="center" shrinkToFit="1"/>
      <protection hidden="1"/>
    </xf>
    <xf numFmtId="0" fontId="8" fillId="3" borderId="20" xfId="0" applyFont="1" applyFill="1" applyBorder="1" applyAlignment="1" applyProtection="1">
      <alignment horizontal="center" vertical="center" shrinkToFit="1"/>
      <protection hidden="1"/>
    </xf>
    <xf numFmtId="0" fontId="8" fillId="3" borderId="56"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0" fontId="8" fillId="3" borderId="74" xfId="0" applyFont="1" applyFill="1" applyBorder="1" applyAlignment="1">
      <alignment horizontal="center" vertical="center" shrinkToFit="1"/>
    </xf>
    <xf numFmtId="0" fontId="8" fillId="3" borderId="79"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60" xfId="0" applyFont="1" applyFill="1" applyBorder="1" applyAlignment="1">
      <alignment horizontal="center" vertical="center" shrinkToFit="1"/>
    </xf>
    <xf numFmtId="0" fontId="8" fillId="3" borderId="61"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79" xfId="0" applyFont="1" applyFill="1" applyBorder="1" applyAlignment="1" applyProtection="1">
      <alignment horizontal="center" vertical="center" shrinkToFit="1"/>
      <protection hidden="1"/>
    </xf>
    <xf numFmtId="0" fontId="8" fillId="3" borderId="15"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74" xfId="0" applyFont="1" applyFill="1" applyBorder="1" applyAlignment="1" applyProtection="1">
      <alignment horizontal="center" vertical="center" shrinkToFit="1"/>
      <protection hidden="1"/>
    </xf>
    <xf numFmtId="0" fontId="12" fillId="4" borderId="1" xfId="0" applyFont="1" applyFill="1" applyBorder="1" applyAlignment="1">
      <alignment horizontal="left" vertical="center"/>
    </xf>
    <xf numFmtId="0" fontId="12" fillId="4" borderId="4" xfId="0" applyFont="1" applyFill="1" applyBorder="1" applyAlignment="1">
      <alignment horizontal="left" vertical="center"/>
    </xf>
    <xf numFmtId="0" fontId="12" fillId="4" borderId="6" xfId="0" applyFont="1" applyFill="1" applyBorder="1" applyAlignment="1">
      <alignment horizontal="left" vertical="center"/>
    </xf>
    <xf numFmtId="0" fontId="11" fillId="3" borderId="24" xfId="0" applyFont="1" applyFill="1" applyBorder="1" applyAlignment="1">
      <alignment horizontal="center" vertical="center" textRotation="255"/>
    </xf>
    <xf numFmtId="0" fontId="11" fillId="3" borderId="19" xfId="0" applyFont="1" applyFill="1" applyBorder="1" applyAlignment="1">
      <alignment horizontal="center" vertical="center" textRotation="255"/>
    </xf>
    <xf numFmtId="0" fontId="11" fillId="3" borderId="45" xfId="0" applyFont="1" applyFill="1" applyBorder="1" applyAlignment="1">
      <alignment horizontal="center" vertical="center" textRotation="255"/>
    </xf>
    <xf numFmtId="0" fontId="19" fillId="0" borderId="32"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57" xfId="0" applyFont="1" applyBorder="1" applyAlignment="1" applyProtection="1">
      <alignment horizontal="left" vertical="center"/>
      <protection locked="0"/>
    </xf>
    <xf numFmtId="0" fontId="23" fillId="0" borderId="4" xfId="2" applyFont="1" applyFill="1" applyBorder="1" applyAlignment="1" applyProtection="1">
      <alignment horizontal="center" vertical="center"/>
      <protection locked="0" hidden="1"/>
    </xf>
    <xf numFmtId="0" fontId="23" fillId="0" borderId="6" xfId="2" applyFont="1" applyFill="1" applyBorder="1" applyAlignment="1" applyProtection="1">
      <alignment horizontal="center" vertical="center"/>
      <protection locked="0" hidden="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2" fillId="3" borderId="81" xfId="0" applyFont="1" applyFill="1" applyBorder="1" applyAlignment="1">
      <alignment horizontal="left" vertical="center"/>
    </xf>
    <xf numFmtId="0" fontId="12" fillId="3" borderId="30" xfId="0" applyFont="1" applyFill="1" applyBorder="1" applyAlignment="1">
      <alignment horizontal="left" vertical="center"/>
    </xf>
    <xf numFmtId="0" fontId="12" fillId="3" borderId="89" xfId="0" applyFont="1" applyFill="1" applyBorder="1" applyAlignment="1">
      <alignment horizontal="left" vertical="center"/>
    </xf>
    <xf numFmtId="0" fontId="11" fillId="3" borderId="3" xfId="0" applyFont="1" applyFill="1" applyBorder="1" applyAlignment="1" applyProtection="1">
      <alignment horizontal="left" vertical="center"/>
    </xf>
    <xf numFmtId="0" fontId="11" fillId="3" borderId="57" xfId="0" applyFont="1" applyFill="1" applyBorder="1" applyAlignment="1" applyProtection="1">
      <alignment horizontal="left" vertical="center"/>
    </xf>
    <xf numFmtId="0" fontId="8" fillId="0" borderId="3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7" xfId="0" applyFont="1" applyFill="1" applyBorder="1" applyAlignment="1">
      <alignment horizontal="left" vertical="center" wrapText="1"/>
    </xf>
    <xf numFmtId="6" fontId="20" fillId="0" borderId="86" xfId="0" applyNumberFormat="1" applyFont="1" applyBorder="1" applyAlignment="1" applyProtection="1">
      <alignment horizontal="right" vertical="center"/>
      <protection hidden="1"/>
    </xf>
    <xf numFmtId="6" fontId="20" fillId="0" borderId="88" xfId="0" applyNumberFormat="1" applyFont="1" applyBorder="1" applyAlignment="1" applyProtection="1">
      <alignment horizontal="right" vertical="center"/>
      <protection hidden="1"/>
    </xf>
    <xf numFmtId="6" fontId="20" fillId="0" borderId="87" xfId="0" applyNumberFormat="1" applyFont="1" applyBorder="1" applyAlignment="1" applyProtection="1">
      <alignment horizontal="right" vertical="center"/>
      <protection hidden="1"/>
    </xf>
    <xf numFmtId="0" fontId="12" fillId="0" borderId="29"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69" xfId="0" applyFont="1" applyBorder="1" applyAlignment="1" applyProtection="1">
      <alignment horizontal="left" vertical="top"/>
      <protection locked="0"/>
    </xf>
    <xf numFmtId="0" fontId="11" fillId="0" borderId="32" xfId="0" applyFont="1" applyBorder="1" applyAlignment="1" applyProtection="1">
      <alignment horizontal="left" vertical="center"/>
      <protection hidden="1"/>
    </xf>
    <xf numFmtId="0" fontId="11" fillId="0" borderId="57" xfId="0" applyFont="1" applyBorder="1" applyAlignment="1" applyProtection="1">
      <alignment horizontal="left" vertical="center"/>
      <protection hidden="1"/>
    </xf>
    <xf numFmtId="6" fontId="12" fillId="0" borderId="66" xfId="1" applyFont="1" applyBorder="1" applyAlignment="1">
      <alignment horizontal="right" vertical="center"/>
    </xf>
    <xf numFmtId="6" fontId="12" fillId="0" borderId="47" xfId="1" applyFont="1" applyBorder="1" applyAlignment="1">
      <alignment horizontal="right" vertical="center"/>
    </xf>
    <xf numFmtId="0" fontId="12" fillId="0" borderId="22" xfId="0" applyFont="1" applyBorder="1" applyAlignment="1">
      <alignment horizontal="left" vertical="center" indent="1"/>
    </xf>
    <xf numFmtId="0" fontId="12" fillId="0" borderId="68" xfId="0" applyFont="1" applyBorder="1" applyAlignment="1">
      <alignment horizontal="left" vertical="center" indent="1"/>
    </xf>
    <xf numFmtId="6" fontId="14" fillId="0" borderId="4" xfId="1" applyFont="1" applyBorder="1" applyAlignment="1">
      <alignment horizontal="center" vertical="center"/>
    </xf>
    <xf numFmtId="6" fontId="14" fillId="0" borderId="6" xfId="1" applyFont="1" applyBorder="1" applyAlignment="1">
      <alignment horizontal="center" vertical="center"/>
    </xf>
    <xf numFmtId="185" fontId="30" fillId="0" borderId="0" xfId="0" applyNumberFormat="1" applyFont="1" applyAlignment="1">
      <alignment horizontal="left" shrinkToFit="1"/>
    </xf>
    <xf numFmtId="0" fontId="14" fillId="0" borderId="1" xfId="0" applyFont="1" applyBorder="1" applyAlignment="1">
      <alignment horizontal="center" vertical="center"/>
    </xf>
    <xf numFmtId="0" fontId="14" fillId="0" borderId="4" xfId="0" applyFont="1" applyBorder="1" applyAlignment="1">
      <alignment horizontal="center" vertical="center"/>
    </xf>
    <xf numFmtId="6" fontId="12" fillId="0" borderId="64" xfId="1" applyFont="1" applyBorder="1" applyAlignment="1">
      <alignment horizontal="right" vertical="center"/>
    </xf>
    <xf numFmtId="0" fontId="9" fillId="3" borderId="62"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20" fillId="7" borderId="1" xfId="0" applyFont="1" applyFill="1" applyBorder="1" applyAlignment="1">
      <alignment horizontal="left" vertical="center" indent="1"/>
    </xf>
    <xf numFmtId="0" fontId="20" fillId="7" borderId="4" xfId="0" applyFont="1" applyFill="1" applyBorder="1" applyAlignment="1">
      <alignment horizontal="left" vertical="center" indent="1"/>
    </xf>
    <xf numFmtId="0" fontId="9" fillId="3" borderId="14" xfId="0" applyFont="1" applyFill="1" applyBorder="1" applyAlignment="1">
      <alignment horizontal="center" vertical="center" wrapText="1"/>
    </xf>
    <xf numFmtId="0" fontId="9" fillId="3" borderId="10" xfId="0" applyFont="1" applyFill="1" applyBorder="1" applyAlignment="1">
      <alignment horizontal="center" vertical="center"/>
    </xf>
    <xf numFmtId="0" fontId="11" fillId="0" borderId="16" xfId="0" applyFont="1" applyBorder="1" applyAlignment="1">
      <alignment horizontal="center" vertical="center"/>
    </xf>
    <xf numFmtId="0" fontId="11" fillId="0" borderId="63" xfId="0" applyFont="1" applyBorder="1" applyAlignment="1">
      <alignment horizontal="center" vertical="center"/>
    </xf>
    <xf numFmtId="0" fontId="11" fillId="0" borderId="8" xfId="0" applyFont="1" applyBorder="1" applyAlignment="1">
      <alignment horizontal="center"/>
    </xf>
    <xf numFmtId="0" fontId="10" fillId="0" borderId="8" xfId="0" applyFont="1" applyBorder="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0" fontId="10" fillId="0" borderId="24" xfId="0" applyFont="1" applyBorder="1" applyAlignment="1">
      <alignment horizontal="center" vertical="center" shrinkToFit="1"/>
    </xf>
    <xf numFmtId="0" fontId="10" fillId="0" borderId="45" xfId="0" applyFont="1" applyBorder="1" applyAlignment="1">
      <alignment horizontal="center" vertical="center" shrinkToFit="1"/>
    </xf>
    <xf numFmtId="0" fontId="11" fillId="0" borderId="24" xfId="0" applyFont="1" applyBorder="1" applyAlignment="1">
      <alignment horizontal="center" vertical="center"/>
    </xf>
    <xf numFmtId="0" fontId="11" fillId="0" borderId="45" xfId="0" applyFont="1" applyBorder="1" applyAlignment="1">
      <alignment horizontal="center" vertical="center"/>
    </xf>
    <xf numFmtId="0" fontId="9" fillId="3" borderId="58"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8" xfId="0" applyFont="1" applyFill="1" applyBorder="1" applyAlignment="1">
      <alignment horizontal="center" vertical="center"/>
    </xf>
    <xf numFmtId="0" fontId="11" fillId="0" borderId="81" xfId="0" applyFont="1" applyBorder="1" applyAlignment="1">
      <alignment horizontal="center" vertical="center"/>
    </xf>
    <xf numFmtId="0" fontId="11" fillId="0" borderId="89" xfId="0" applyFont="1" applyBorder="1" applyAlignment="1">
      <alignment horizontal="center" vertical="center"/>
    </xf>
    <xf numFmtId="0" fontId="11" fillId="0" borderId="29" xfId="0" applyFont="1" applyBorder="1" applyAlignment="1">
      <alignment horizontal="center" vertical="center"/>
    </xf>
    <xf numFmtId="0" fontId="11" fillId="0" borderId="69" xfId="0" applyFont="1" applyBorder="1" applyAlignment="1">
      <alignment horizontal="center" vertical="center"/>
    </xf>
    <xf numFmtId="0" fontId="11" fillId="0" borderId="17" xfId="0" applyFont="1" applyBorder="1" applyAlignment="1">
      <alignment horizontal="center" vertical="center"/>
    </xf>
    <xf numFmtId="0" fontId="10" fillId="0" borderId="20" xfId="0" applyFont="1" applyBorder="1" applyAlignment="1">
      <alignment horizontal="center" vertical="center" shrinkToFit="1"/>
    </xf>
    <xf numFmtId="0" fontId="11" fillId="0" borderId="20" xfId="0" applyFont="1" applyBorder="1" applyAlignment="1">
      <alignment horizontal="center" vertical="center"/>
    </xf>
    <xf numFmtId="0" fontId="10" fillId="0" borderId="81" xfId="0" applyFont="1" applyBorder="1" applyAlignment="1">
      <alignment horizontal="center" wrapText="1"/>
    </xf>
    <xf numFmtId="0" fontId="10" fillId="0" borderId="89" xfId="0" applyFont="1" applyBorder="1" applyAlignment="1">
      <alignment horizontal="center" wrapText="1"/>
    </xf>
    <xf numFmtId="0" fontId="10" fillId="0" borderId="29" xfId="0" applyFont="1" applyBorder="1" applyAlignment="1">
      <alignment horizontal="center" wrapText="1"/>
    </xf>
    <xf numFmtId="0" fontId="10" fillId="0" borderId="69" xfId="0" applyFont="1" applyBorder="1" applyAlignment="1">
      <alignment horizontal="center" wrapText="1"/>
    </xf>
    <xf numFmtId="0" fontId="10" fillId="0" borderId="24" xfId="0" applyFont="1" applyBorder="1" applyAlignment="1">
      <alignment horizontal="center" vertical="center" wrapText="1"/>
    </xf>
    <xf numFmtId="0" fontId="10" fillId="0" borderId="45" xfId="0" applyFont="1" applyBorder="1" applyAlignment="1">
      <alignment horizontal="center" vertical="center" wrapText="1"/>
    </xf>
    <xf numFmtId="0" fontId="9" fillId="3" borderId="60" xfId="0" applyFont="1" applyFill="1" applyBorder="1" applyAlignment="1">
      <alignment horizontal="center" vertical="center" wrapText="1"/>
    </xf>
    <xf numFmtId="0" fontId="9" fillId="3" borderId="69" xfId="0" applyFont="1" applyFill="1" applyBorder="1" applyAlignment="1">
      <alignment horizontal="center" vertical="center"/>
    </xf>
    <xf numFmtId="0" fontId="20" fillId="0" borderId="1" xfId="0" applyFont="1" applyFill="1" applyBorder="1" applyAlignment="1">
      <alignment horizontal="left" vertical="center" indent="1"/>
    </xf>
    <xf numFmtId="0" fontId="20" fillId="0" borderId="4" xfId="0" applyFont="1" applyFill="1" applyBorder="1" applyAlignment="1">
      <alignment horizontal="left" vertical="center" indent="1"/>
    </xf>
    <xf numFmtId="0" fontId="20" fillId="0" borderId="6" xfId="0" applyFont="1" applyFill="1" applyBorder="1" applyAlignment="1">
      <alignment horizontal="left" vertical="center" indent="1"/>
    </xf>
    <xf numFmtId="0" fontId="10" fillId="7" borderId="4" xfId="0" applyFont="1" applyFill="1" applyBorder="1" applyAlignment="1">
      <alignment horizontal="right" vertical="center" wrapText="1"/>
    </xf>
    <xf numFmtId="0" fontId="10" fillId="7" borderId="6" xfId="0" applyFont="1" applyFill="1" applyBorder="1" applyAlignment="1">
      <alignment horizontal="right" vertical="center" wrapText="1"/>
    </xf>
    <xf numFmtId="0" fontId="9" fillId="3" borderId="45"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36" xfId="0" applyFont="1" applyBorder="1" applyAlignment="1">
      <alignment horizontal="center" wrapText="1"/>
    </xf>
    <xf numFmtId="0" fontId="10" fillId="0" borderId="61" xfId="0" applyFont="1" applyBorder="1" applyAlignment="1">
      <alignment horizontal="center" wrapText="1"/>
    </xf>
    <xf numFmtId="0" fontId="11" fillId="0" borderId="36" xfId="0" applyFont="1" applyBorder="1" applyAlignment="1">
      <alignment horizontal="center" vertical="center"/>
    </xf>
    <xf numFmtId="0" fontId="11" fillId="0" borderId="61" xfId="0" applyFont="1" applyBorder="1" applyAlignment="1">
      <alignment horizontal="center" vertical="center"/>
    </xf>
    <xf numFmtId="0" fontId="9" fillId="3" borderId="56" xfId="0" applyFont="1" applyFill="1" applyBorder="1" applyAlignment="1">
      <alignment horizontal="center" vertical="center"/>
    </xf>
    <xf numFmtId="0" fontId="9" fillId="3" borderId="60" xfId="0" applyFont="1" applyFill="1" applyBorder="1" applyAlignment="1">
      <alignment horizontal="center" vertical="center"/>
    </xf>
    <xf numFmtId="0" fontId="9" fillId="3" borderId="29" xfId="0" applyFont="1" applyFill="1" applyBorder="1" applyAlignment="1">
      <alignment horizontal="center" vertical="center"/>
    </xf>
    <xf numFmtId="0" fontId="11" fillId="0" borderId="9" xfId="0" applyFont="1" applyBorder="1" applyAlignment="1">
      <alignment horizontal="center"/>
    </xf>
    <xf numFmtId="0" fontId="10" fillId="0" borderId="9" xfId="0" applyFont="1" applyBorder="1" applyAlignment="1">
      <alignment horizontal="center" vertical="center"/>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10" fillId="0" borderId="4" xfId="0" applyFont="1" applyBorder="1" applyAlignment="1">
      <alignment horizontal="right" vertical="top"/>
    </xf>
    <xf numFmtId="0" fontId="9" fillId="3" borderId="64" xfId="0" applyFont="1" applyFill="1" applyBorder="1" applyAlignment="1">
      <alignment horizontal="center" vertical="center" wrapText="1"/>
    </xf>
    <xf numFmtId="0" fontId="9" fillId="3" borderId="47" xfId="0" applyFont="1" applyFill="1" applyBorder="1" applyAlignment="1">
      <alignment horizontal="center" vertical="center"/>
    </xf>
    <xf numFmtId="0" fontId="11" fillId="0" borderId="54" xfId="0" applyFont="1" applyBorder="1" applyAlignment="1">
      <alignment horizontal="center"/>
    </xf>
    <xf numFmtId="0" fontId="11" fillId="0" borderId="55" xfId="0" applyFont="1" applyBorder="1" applyAlignment="1">
      <alignment horizontal="center"/>
    </xf>
    <xf numFmtId="0" fontId="10" fillId="0" borderId="45" xfId="0" applyFont="1" applyBorder="1" applyAlignment="1">
      <alignment horizontal="center" vertical="center"/>
    </xf>
    <xf numFmtId="0" fontId="20" fillId="0" borderId="1" xfId="0" applyFont="1" applyFill="1" applyBorder="1" applyAlignment="1">
      <alignment horizontal="left" vertical="center"/>
    </xf>
    <xf numFmtId="0" fontId="20" fillId="0" borderId="4" xfId="0" applyFont="1" applyFill="1" applyBorder="1" applyAlignment="1">
      <alignment horizontal="left" vertical="center"/>
    </xf>
    <xf numFmtId="0" fontId="20" fillId="0" borderId="6" xfId="0" applyFont="1" applyFill="1" applyBorder="1" applyAlignment="1">
      <alignment horizontal="left" vertical="center"/>
    </xf>
    <xf numFmtId="0" fontId="12" fillId="0" borderId="0" xfId="0" applyFont="1" applyFill="1" applyBorder="1" applyAlignment="1">
      <alignment horizontal="left"/>
    </xf>
    <xf numFmtId="0" fontId="12" fillId="0" borderId="3"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1" fillId="0" borderId="32" xfId="0" applyFont="1" applyBorder="1" applyAlignment="1" applyProtection="1">
      <alignment horizontal="center" vertical="center"/>
      <protection hidden="1"/>
    </xf>
    <xf numFmtId="0" fontId="11" fillId="0" borderId="57" xfId="0" applyFont="1" applyBorder="1" applyAlignment="1" applyProtection="1">
      <alignment horizontal="center" vertical="center"/>
      <protection hidden="1"/>
    </xf>
    <xf numFmtId="6" fontId="20" fillId="0" borderId="86" xfId="0" applyNumberFormat="1" applyFont="1" applyBorder="1" applyAlignment="1" applyProtection="1">
      <alignment horizontal="left" vertical="center" indent="8"/>
      <protection hidden="1"/>
    </xf>
    <xf numFmtId="6" fontId="20" fillId="0" borderId="88" xfId="0" applyNumberFormat="1" applyFont="1" applyBorder="1" applyAlignment="1" applyProtection="1">
      <alignment horizontal="left" vertical="center" indent="8"/>
      <protection hidden="1"/>
    </xf>
    <xf numFmtId="6" fontId="20" fillId="0" borderId="87" xfId="0" applyNumberFormat="1" applyFont="1" applyBorder="1" applyAlignment="1" applyProtection="1">
      <alignment horizontal="left" vertical="center" indent="8"/>
      <protection hidden="1"/>
    </xf>
    <xf numFmtId="0" fontId="27" fillId="0" borderId="3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57" xfId="0" applyFont="1" applyBorder="1" applyAlignment="1">
      <alignment horizontal="left" vertical="center" shrinkToFit="1"/>
    </xf>
    <xf numFmtId="0" fontId="11" fillId="0" borderId="3"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9" fillId="7" borderId="4" xfId="0" applyFont="1" applyFill="1" applyBorder="1" applyAlignment="1">
      <alignment horizontal="left" vertical="center" wrapText="1"/>
    </xf>
    <xf numFmtId="0" fontId="9" fillId="7" borderId="6"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90" xfId="0" applyFont="1" applyFill="1" applyBorder="1" applyAlignment="1">
      <alignment horizontal="center" vertical="center"/>
    </xf>
    <xf numFmtId="0" fontId="20" fillId="7" borderId="1" xfId="0" applyFont="1" applyFill="1" applyBorder="1" applyAlignment="1">
      <alignment horizontal="left" vertical="center" wrapText="1" indent="1"/>
    </xf>
    <xf numFmtId="0" fontId="20" fillId="7" borderId="4" xfId="0" applyFont="1" applyFill="1" applyBorder="1" applyAlignment="1">
      <alignment horizontal="left" vertical="center" wrapText="1" indent="1"/>
    </xf>
    <xf numFmtId="0" fontId="11" fillId="0" borderId="65" xfId="0" applyFont="1" applyBorder="1" applyAlignment="1">
      <alignment horizontal="center"/>
    </xf>
    <xf numFmtId="0" fontId="11" fillId="0" borderId="63" xfId="0" applyFont="1" applyBorder="1" applyAlignment="1">
      <alignment horizontal="center"/>
    </xf>
    <xf numFmtId="0" fontId="11" fillId="0" borderId="95" xfId="0" applyFont="1" applyBorder="1" applyAlignment="1">
      <alignment horizontal="center"/>
    </xf>
    <xf numFmtId="0" fontId="11" fillId="0" borderId="96" xfId="0" applyFont="1" applyBorder="1" applyAlignment="1">
      <alignment horizontal="center"/>
    </xf>
    <xf numFmtId="0" fontId="11" fillId="0" borderId="27" xfId="0" applyFont="1" applyBorder="1" applyAlignment="1">
      <alignment horizontal="center"/>
    </xf>
    <xf numFmtId="0" fontId="11" fillId="0" borderId="91" xfId="0" applyFont="1" applyBorder="1" applyAlignment="1">
      <alignment horizontal="center"/>
    </xf>
    <xf numFmtId="0" fontId="11" fillId="0" borderId="16" xfId="0" applyFont="1" applyBorder="1" applyAlignment="1">
      <alignment horizontal="center"/>
    </xf>
    <xf numFmtId="0" fontId="11" fillId="0" borderId="21" xfId="0" applyFont="1" applyBorder="1" applyAlignment="1">
      <alignment horizontal="center"/>
    </xf>
    <xf numFmtId="0" fontId="11" fillId="0" borderId="97" xfId="0" applyFont="1" applyBorder="1" applyAlignment="1">
      <alignment horizontal="center"/>
    </xf>
    <xf numFmtId="0" fontId="11" fillId="0" borderId="93" xfId="0" applyFont="1" applyBorder="1" applyAlignment="1">
      <alignment horizontal="center"/>
    </xf>
    <xf numFmtId="0" fontId="11" fillId="0" borderId="94" xfId="0" applyFont="1" applyBorder="1" applyAlignment="1">
      <alignment horizont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20" fillId="0" borderId="1" xfId="0" applyFont="1" applyFill="1" applyBorder="1" applyAlignment="1">
      <alignment vertical="center"/>
    </xf>
    <xf numFmtId="0" fontId="20" fillId="0" borderId="4" xfId="0" applyFont="1" applyFill="1" applyBorder="1" applyAlignment="1">
      <alignment vertical="center"/>
    </xf>
    <xf numFmtId="0" fontId="20" fillId="0" borderId="6" xfId="0" applyFont="1" applyFill="1" applyBorder="1" applyAlignment="1">
      <alignment vertical="center"/>
    </xf>
    <xf numFmtId="0" fontId="20" fillId="0" borderId="0" xfId="0" applyFont="1" applyAlignment="1">
      <alignment horizontal="right"/>
    </xf>
    <xf numFmtId="0" fontId="11" fillId="0" borderId="17" xfId="0" applyFont="1" applyBorder="1" applyAlignment="1">
      <alignment horizontal="center"/>
    </xf>
    <xf numFmtId="0" fontId="11" fillId="0" borderId="92" xfId="0" applyFont="1" applyBorder="1" applyAlignment="1">
      <alignment horizontal="center"/>
    </xf>
    <xf numFmtId="0" fontId="11" fillId="0" borderId="90" xfId="0" applyFont="1" applyBorder="1" applyAlignment="1">
      <alignment horizontal="center"/>
    </xf>
    <xf numFmtId="0" fontId="9" fillId="0" borderId="38" xfId="0" applyFont="1" applyBorder="1" applyAlignment="1">
      <alignment horizontal="center"/>
    </xf>
    <xf numFmtId="0" fontId="9" fillId="0" borderId="15" xfId="0" applyFont="1" applyBorder="1" applyAlignment="1">
      <alignment horizontal="center"/>
    </xf>
    <xf numFmtId="0" fontId="18" fillId="2" borderId="1" xfId="0" applyFont="1" applyFill="1" applyBorder="1" applyAlignment="1">
      <alignment horizontal="left" vertical="center"/>
    </xf>
    <xf numFmtId="0" fontId="18" fillId="2" borderId="4" xfId="0" applyFont="1" applyFill="1" applyBorder="1" applyAlignment="1">
      <alignment horizontal="left" vertical="center"/>
    </xf>
    <xf numFmtId="0" fontId="18" fillId="2" borderId="6" xfId="0" applyFont="1" applyFill="1" applyBorder="1" applyAlignment="1">
      <alignment horizontal="left" vertical="center"/>
    </xf>
    <xf numFmtId="0" fontId="8" fillId="0" borderId="19" xfId="0" applyFont="1" applyBorder="1" applyAlignment="1">
      <alignment horizontal="center" vertical="center"/>
    </xf>
    <xf numFmtId="0" fontId="8" fillId="0" borderId="4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wrapText="1"/>
    </xf>
    <xf numFmtId="0" fontId="9" fillId="0" borderId="2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2" xfId="0" applyFont="1" applyBorder="1" applyAlignment="1">
      <alignment horizontal="left"/>
    </xf>
    <xf numFmtId="0" fontId="6" fillId="0" borderId="3" xfId="0" applyFont="1" applyBorder="1" applyAlignment="1">
      <alignment horizontal="left"/>
    </xf>
    <xf numFmtId="0" fontId="9" fillId="0" borderId="6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0" xfId="0" applyFont="1" applyBorder="1" applyAlignment="1">
      <alignment horizontal="left" vertical="center"/>
    </xf>
    <xf numFmtId="0" fontId="9" fillId="0" borderId="6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7" xfId="0" applyFont="1" applyBorder="1" applyAlignment="1">
      <alignment horizontal="center" vertical="center"/>
    </xf>
    <xf numFmtId="0" fontId="9" fillId="0" borderId="54" xfId="0" applyFont="1" applyBorder="1" applyAlignment="1">
      <alignment horizontal="center" vertical="center"/>
    </xf>
    <xf numFmtId="0" fontId="10" fillId="0" borderId="23" xfId="0" applyFont="1" applyFill="1" applyBorder="1" applyAlignment="1">
      <alignment horizontal="center" vertical="center" wrapText="1" shrinkToFit="1"/>
    </xf>
    <xf numFmtId="0" fontId="10" fillId="0" borderId="9" xfId="0" applyFont="1" applyFill="1" applyBorder="1" applyAlignment="1">
      <alignment horizontal="center" vertical="center" shrinkToFit="1"/>
    </xf>
    <xf numFmtId="0" fontId="17" fillId="0" borderId="46" xfId="0" applyFont="1" applyFill="1" applyBorder="1" applyAlignment="1">
      <alignment horizontal="center" vertical="center" wrapText="1" shrinkToFit="1"/>
    </xf>
    <xf numFmtId="0" fontId="17" fillId="0" borderId="55" xfId="0" applyFont="1" applyFill="1" applyBorder="1" applyAlignment="1">
      <alignment horizontal="center" vertical="center" shrinkToFit="1"/>
    </xf>
    <xf numFmtId="0" fontId="8" fillId="0" borderId="63" xfId="0" applyFont="1" applyBorder="1" applyAlignment="1">
      <alignment vertical="center"/>
    </xf>
    <xf numFmtId="0" fontId="8" fillId="0" borderId="10" xfId="0" applyFont="1" applyBorder="1" applyAlignment="1">
      <alignment vertical="center"/>
    </xf>
    <xf numFmtId="0" fontId="17" fillId="0" borderId="64" xfId="0" applyFont="1" applyFill="1" applyBorder="1" applyAlignment="1">
      <alignment horizontal="center" vertical="center" wrapText="1" shrinkToFit="1"/>
    </xf>
    <xf numFmtId="0" fontId="17" fillId="0" borderId="43" xfId="0" applyFont="1" applyFill="1" applyBorder="1" applyAlignment="1">
      <alignment horizontal="center" vertical="center" wrapText="1" shrinkToFit="1"/>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8" fillId="0" borderId="8" xfId="0" applyFont="1" applyBorder="1" applyAlignment="1">
      <alignment horizontal="center" vertical="center"/>
    </xf>
    <xf numFmtId="0" fontId="8" fillId="0" borderId="24" xfId="0" applyFont="1" applyBorder="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9" fillId="0" borderId="38"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8" fillId="0" borderId="20" xfId="0" applyFont="1" applyBorder="1" applyAlignment="1">
      <alignment horizontal="center" vertical="center"/>
    </xf>
    <xf numFmtId="0" fontId="9" fillId="0" borderId="55" xfId="0" applyFont="1" applyBorder="1" applyAlignment="1">
      <alignment horizontal="center" vertical="center"/>
    </xf>
    <xf numFmtId="0" fontId="15" fillId="0" borderId="0" xfId="0" applyFont="1" applyAlignment="1">
      <alignment horizontal="left" wrapText="1"/>
    </xf>
    <xf numFmtId="0" fontId="8" fillId="0" borderId="9" xfId="0" applyFont="1" applyBorder="1" applyAlignment="1">
      <alignment horizontal="center" vertical="center"/>
    </xf>
    <xf numFmtId="0" fontId="8" fillId="0" borderId="11" xfId="0" applyFont="1" applyBorder="1" applyAlignment="1">
      <alignment vertical="center"/>
    </xf>
    <xf numFmtId="0" fontId="9" fillId="0" borderId="34" xfId="0" applyFont="1" applyBorder="1" applyAlignment="1">
      <alignment horizontal="center" vertical="center"/>
    </xf>
    <xf numFmtId="0" fontId="8" fillId="0" borderId="32" xfId="0" applyFont="1" applyBorder="1" applyAlignment="1">
      <alignment horizontal="center" vertical="center"/>
    </xf>
    <xf numFmtId="0" fontId="8" fillId="0" borderId="57" xfId="0" applyFont="1" applyBorder="1" applyAlignment="1">
      <alignment horizontal="center" vertical="center"/>
    </xf>
    <xf numFmtId="0" fontId="8" fillId="0" borderId="38" xfId="0" applyFont="1" applyBorder="1" applyAlignment="1">
      <alignment horizontal="center" vertical="center"/>
    </xf>
    <xf numFmtId="0" fontId="8" fillId="0" borderId="58" xfId="0" applyFont="1" applyBorder="1" applyAlignment="1">
      <alignment horizontal="center" vertical="center"/>
    </xf>
    <xf numFmtId="0" fontId="8" fillId="0" borderId="34" xfId="0" applyFont="1" applyBorder="1" applyAlignment="1">
      <alignment horizontal="center" vertical="center"/>
    </xf>
    <xf numFmtId="0" fontId="8" fillId="0" borderId="59" xfId="0" applyFont="1" applyBorder="1" applyAlignment="1">
      <alignment horizontal="center" vertical="center"/>
    </xf>
    <xf numFmtId="0" fontId="19" fillId="9" borderId="32" xfId="0" applyFont="1" applyFill="1" applyBorder="1" applyAlignment="1" applyProtection="1">
      <alignment horizontal="left" vertical="center"/>
      <protection locked="0"/>
    </xf>
    <xf numFmtId="0" fontId="19" fillId="9" borderId="3" xfId="0" applyFont="1" applyFill="1" applyBorder="1" applyAlignment="1" applyProtection="1">
      <alignment horizontal="left" vertical="center"/>
      <protection locked="0"/>
    </xf>
    <xf numFmtId="0" fontId="19" fillId="9" borderId="57" xfId="0" applyFont="1" applyFill="1" applyBorder="1" applyAlignment="1" applyProtection="1">
      <alignment horizontal="left" vertical="center"/>
      <protection locked="0"/>
    </xf>
    <xf numFmtId="0" fontId="11" fillId="9" borderId="32" xfId="0" applyFont="1" applyFill="1" applyBorder="1" applyAlignment="1" applyProtection="1">
      <alignment horizontal="left" vertical="center"/>
      <protection locked="0"/>
    </xf>
    <xf numFmtId="0" fontId="11" fillId="9" borderId="3" xfId="0" applyFont="1" applyFill="1" applyBorder="1" applyAlignment="1" applyProtection="1">
      <alignment horizontal="left" vertical="center"/>
      <protection locked="0"/>
    </xf>
    <xf numFmtId="0" fontId="11" fillId="9" borderId="57" xfId="0" applyFont="1" applyFill="1" applyBorder="1" applyAlignment="1" applyProtection="1">
      <alignment horizontal="left" vertical="center"/>
      <protection locked="0"/>
    </xf>
    <xf numFmtId="183" fontId="11" fillId="9" borderId="57" xfId="0" applyNumberFormat="1" applyFont="1" applyFill="1" applyBorder="1" applyAlignment="1" applyProtection="1">
      <alignment horizontal="left" vertical="center"/>
      <protection locked="0"/>
    </xf>
    <xf numFmtId="183" fontId="11" fillId="9" borderId="85" xfId="0" applyNumberFormat="1" applyFont="1" applyFill="1" applyBorder="1" applyAlignment="1" applyProtection="1">
      <alignment horizontal="left" vertical="center"/>
      <protection locked="0"/>
    </xf>
    <xf numFmtId="0" fontId="11" fillId="9" borderId="32"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11" fillId="9" borderId="57" xfId="0" applyFont="1" applyFill="1" applyBorder="1" applyAlignment="1" applyProtection="1">
      <alignment horizontal="center" vertical="center"/>
      <protection locked="0"/>
    </xf>
    <xf numFmtId="180" fontId="11" fillId="9" borderId="32" xfId="0" applyNumberFormat="1"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181" fontId="11" fillId="9" borderId="57" xfId="0" applyNumberFormat="1" applyFont="1" applyFill="1" applyBorder="1" applyAlignment="1" applyProtection="1">
      <alignment horizontal="center" vertical="center"/>
      <protection locked="0"/>
    </xf>
    <xf numFmtId="182" fontId="11" fillId="9" borderId="8" xfId="0" applyNumberFormat="1" applyFont="1" applyFill="1" applyBorder="1" applyAlignment="1" applyProtection="1">
      <alignment horizontal="center" vertical="center"/>
      <protection locked="0"/>
    </xf>
    <xf numFmtId="0" fontId="11" fillId="9" borderId="32" xfId="0" applyFont="1" applyFill="1" applyBorder="1" applyAlignment="1" applyProtection="1">
      <alignment horizontal="left" vertical="center"/>
    </xf>
    <xf numFmtId="0" fontId="11" fillId="9" borderId="3" xfId="0" applyFont="1" applyFill="1" applyBorder="1" applyAlignment="1" applyProtection="1">
      <alignment horizontal="left" vertical="center"/>
    </xf>
    <xf numFmtId="0" fontId="11" fillId="9" borderId="57" xfId="0" applyFont="1" applyFill="1" applyBorder="1" applyAlignment="1" applyProtection="1">
      <alignment horizontal="left" vertical="center"/>
    </xf>
  </cellXfs>
  <cellStyles count="4">
    <cellStyle name="ハイパーリンク" xfId="2" builtinId="8"/>
    <cellStyle name="通貨" xfId="1" builtinId="7"/>
    <cellStyle name="標準" xfId="0" builtinId="0"/>
    <cellStyle name="標準 2" xfId="3" xr:uid="{738392A5-8D05-4D70-8326-8312F3563198}"/>
  </cellStyles>
  <dxfs count="0"/>
  <tableStyles count="0" defaultTableStyle="TableStyleMedium2" defaultPivotStyle="PivotStyleLight16"/>
  <colors>
    <mruColors>
      <color rgb="FFEFEF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15" lockText="1" noThreeD="1"/>
</file>

<file path=xl/ctrlProps/ctrlProp2.xml><?xml version="1.0" encoding="utf-8"?>
<formControlPr xmlns="http://schemas.microsoft.com/office/spreadsheetml/2009/9/main" objectType="CheckBox" fmlaLink="$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361950</xdr:colOff>
          <xdr:row>10</xdr:row>
          <xdr:rowOff>285750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581025</xdr:rowOff>
        </xdr:from>
        <xdr:to>
          <xdr:col>1</xdr:col>
          <xdr:colOff>304800</xdr:colOff>
          <xdr:row>13</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533399</xdr:colOff>
      <xdr:row>4</xdr:row>
      <xdr:rowOff>190501</xdr:rowOff>
    </xdr:from>
    <xdr:to>
      <xdr:col>7</xdr:col>
      <xdr:colOff>676274</xdr:colOff>
      <xdr:row>6</xdr:row>
      <xdr:rowOff>95251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77074" y="1181101"/>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xdr:row>
      <xdr:rowOff>0</xdr:rowOff>
    </xdr:from>
    <xdr:to>
      <xdr:col>5</xdr:col>
      <xdr:colOff>476250</xdr:colOff>
      <xdr:row>8</xdr:row>
      <xdr:rowOff>276225</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6629400" y="381000"/>
          <a:ext cx="390525" cy="2105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19</xdr:row>
      <xdr:rowOff>9525</xdr:rowOff>
    </xdr:from>
    <xdr:to>
      <xdr:col>5</xdr:col>
      <xdr:colOff>466725</xdr:colOff>
      <xdr:row>22</xdr:row>
      <xdr:rowOff>0</xdr:rowOff>
    </xdr:to>
    <xdr:sp macro="" textlink="">
      <xdr:nvSpPr>
        <xdr:cNvPr id="9" name="右中かっこ 8">
          <a:extLst>
            <a:ext uri="{FF2B5EF4-FFF2-40B4-BE49-F238E27FC236}">
              <a16:creationId xmlns:a16="http://schemas.microsoft.com/office/drawing/2014/main" id="{00000000-0008-0000-0400-000009000000}"/>
            </a:ext>
          </a:extLst>
        </xdr:cNvPr>
        <xdr:cNvSpPr/>
      </xdr:nvSpPr>
      <xdr:spPr>
        <a:xfrm>
          <a:off x="6619875" y="6791325"/>
          <a:ext cx="3905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523874</xdr:colOff>
      <xdr:row>18</xdr:row>
      <xdr:rowOff>0</xdr:rowOff>
    </xdr:from>
    <xdr:to>
      <xdr:col>9</xdr:col>
      <xdr:colOff>285750</xdr:colOff>
      <xdr:row>21</xdr:row>
      <xdr:rowOff>238124</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067549" y="6172200"/>
          <a:ext cx="2505076"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お弁当を希望される場合は、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曜日ごとに個数を入力してください</a:t>
          </a:r>
        </a:p>
      </xdr:txBody>
    </xdr:sp>
    <xdr:clientData/>
  </xdr:twoCellAnchor>
  <xdr:twoCellAnchor>
    <xdr:from>
      <xdr:col>5</xdr:col>
      <xdr:colOff>561974</xdr:colOff>
      <xdr:row>24</xdr:row>
      <xdr:rowOff>66676</xdr:rowOff>
    </xdr:from>
    <xdr:to>
      <xdr:col>8</xdr:col>
      <xdr:colOff>19049</xdr:colOff>
      <xdr:row>25</xdr:row>
      <xdr:rowOff>276226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105649" y="8467726"/>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23</xdr:row>
      <xdr:rowOff>1</xdr:rowOff>
    </xdr:from>
    <xdr:to>
      <xdr:col>5</xdr:col>
      <xdr:colOff>476250</xdr:colOff>
      <xdr:row>27</xdr:row>
      <xdr:rowOff>1</xdr:rowOff>
    </xdr:to>
    <xdr:sp macro="" textlink="">
      <xdr:nvSpPr>
        <xdr:cNvPr id="12" name="右中かっこ 11">
          <a:extLst>
            <a:ext uri="{FF2B5EF4-FFF2-40B4-BE49-F238E27FC236}">
              <a16:creationId xmlns:a16="http://schemas.microsoft.com/office/drawing/2014/main" id="{00000000-0008-0000-0400-00000C000000}"/>
            </a:ext>
          </a:extLst>
        </xdr:cNvPr>
        <xdr:cNvSpPr/>
      </xdr:nvSpPr>
      <xdr:spPr>
        <a:xfrm>
          <a:off x="6629400" y="7181851"/>
          <a:ext cx="390525" cy="1219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166686</xdr:colOff>
      <xdr:row>13</xdr:row>
      <xdr:rowOff>33337</xdr:rowOff>
    </xdr:from>
    <xdr:to>
      <xdr:col>14</xdr:col>
      <xdr:colOff>380999</xdr:colOff>
      <xdr:row>18</xdr:row>
      <xdr:rowOff>152400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167936" y="3567112"/>
          <a:ext cx="671513" cy="1023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游ゴシック" panose="020B0400000000000000" pitchFamily="50" charset="-128"/>
              <a:ea typeface="游ゴシック" panose="020B0400000000000000" pitchFamily="50" charset="-128"/>
            </a:rPr>
            <a:t>参加した競技会に〇をしてください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dimension ref="A1:E46"/>
  <sheetViews>
    <sheetView topLeftCell="A19" workbookViewId="0">
      <selection activeCell="A25" sqref="A25"/>
    </sheetView>
  </sheetViews>
  <sheetFormatPr defaultRowHeight="14.25" x14ac:dyDescent="0.15"/>
  <cols>
    <col min="1" max="1" width="30.75" style="220" bestFit="1" customWidth="1"/>
    <col min="2" max="2" width="6.75" style="220" bestFit="1" customWidth="1"/>
    <col min="3" max="5" width="15.625" style="220" customWidth="1"/>
    <col min="6" max="16384" width="9" style="220"/>
  </cols>
  <sheetData>
    <row r="1" spans="1:5" ht="22.5" customHeight="1" x14ac:dyDescent="0.15">
      <c r="A1" s="219" t="s">
        <v>99</v>
      </c>
      <c r="B1" s="372" t="s">
        <v>161</v>
      </c>
      <c r="C1" s="373"/>
      <c r="D1" s="373"/>
      <c r="E1" s="374"/>
    </row>
    <row r="2" spans="1:5" ht="22.5" customHeight="1" x14ac:dyDescent="0.15">
      <c r="A2" s="221" t="s">
        <v>100</v>
      </c>
      <c r="B2" s="375" t="s">
        <v>162</v>
      </c>
      <c r="C2" s="376"/>
      <c r="D2" s="376"/>
      <c r="E2" s="377"/>
    </row>
    <row r="3" spans="1:5" ht="22.5" customHeight="1" x14ac:dyDescent="0.15"/>
    <row r="4" spans="1:5" ht="22.5" customHeight="1" x14ac:dyDescent="0.15">
      <c r="A4" s="378" t="s">
        <v>15</v>
      </c>
      <c r="B4" s="379"/>
      <c r="C4" s="223">
        <v>11000</v>
      </c>
      <c r="D4" s="223">
        <v>5500</v>
      </c>
      <c r="E4" s="223"/>
    </row>
    <row r="5" spans="1:5" s="227" customFormat="1" ht="22.5" customHeight="1" x14ac:dyDescent="0.15">
      <c r="A5" s="224"/>
      <c r="B5" s="225"/>
      <c r="C5" s="226"/>
      <c r="D5" s="226"/>
      <c r="E5" s="224"/>
    </row>
    <row r="6" spans="1:5" ht="22.5" customHeight="1" x14ac:dyDescent="0.15">
      <c r="A6" s="222" t="s">
        <v>52</v>
      </c>
      <c r="B6" s="222" t="s">
        <v>46</v>
      </c>
      <c r="C6" s="222" t="s">
        <v>12</v>
      </c>
      <c r="D6" s="222" t="s">
        <v>102</v>
      </c>
      <c r="E6" s="222" t="s">
        <v>101</v>
      </c>
    </row>
    <row r="7" spans="1:5" ht="22.5" customHeight="1" x14ac:dyDescent="0.15">
      <c r="A7" s="228" t="s">
        <v>108</v>
      </c>
      <c r="B7" s="229">
        <v>1</v>
      </c>
      <c r="C7" s="230">
        <v>8000</v>
      </c>
      <c r="D7" s="230">
        <v>5000</v>
      </c>
      <c r="E7" s="228"/>
    </row>
    <row r="8" spans="1:5" ht="22.5" customHeight="1" x14ac:dyDescent="0.15">
      <c r="A8" s="228" t="s">
        <v>133</v>
      </c>
      <c r="B8" s="229">
        <v>2</v>
      </c>
      <c r="C8" s="230">
        <v>5000</v>
      </c>
      <c r="D8" s="230">
        <v>5000</v>
      </c>
      <c r="E8" s="228"/>
    </row>
    <row r="9" spans="1:5" ht="22.5" customHeight="1" x14ac:dyDescent="0.15">
      <c r="A9" s="228" t="s">
        <v>134</v>
      </c>
      <c r="B9" s="229">
        <v>3</v>
      </c>
      <c r="C9" s="230">
        <v>6000</v>
      </c>
      <c r="D9" s="230">
        <v>5000</v>
      </c>
      <c r="E9" s="228"/>
    </row>
    <row r="10" spans="1:5" ht="22.5" customHeight="1" x14ac:dyDescent="0.15">
      <c r="A10" s="228" t="s">
        <v>110</v>
      </c>
      <c r="B10" s="229">
        <v>4</v>
      </c>
      <c r="C10" s="230">
        <v>7000</v>
      </c>
      <c r="D10" s="230">
        <v>5000</v>
      </c>
      <c r="E10" s="228"/>
    </row>
    <row r="11" spans="1:5" ht="22.5" customHeight="1" x14ac:dyDescent="0.15">
      <c r="A11" s="228" t="s">
        <v>111</v>
      </c>
      <c r="B11" s="229">
        <v>5</v>
      </c>
      <c r="C11" s="230">
        <v>7000</v>
      </c>
      <c r="D11" s="230">
        <v>5000</v>
      </c>
      <c r="E11" s="228"/>
    </row>
    <row r="12" spans="1:5" ht="22.5" customHeight="1" x14ac:dyDescent="0.15">
      <c r="A12" s="228" t="s">
        <v>112</v>
      </c>
      <c r="B12" s="229">
        <v>6</v>
      </c>
      <c r="C12" s="230">
        <v>8000</v>
      </c>
      <c r="D12" s="230">
        <v>5000</v>
      </c>
      <c r="E12" s="228"/>
    </row>
    <row r="13" spans="1:5" ht="22.5" customHeight="1" x14ac:dyDescent="0.15">
      <c r="A13" s="228" t="s">
        <v>163</v>
      </c>
      <c r="B13" s="229">
        <v>7</v>
      </c>
      <c r="C13" s="230">
        <v>10000</v>
      </c>
      <c r="D13" s="230"/>
      <c r="E13" s="228"/>
    </row>
    <row r="14" spans="1:5" ht="22.5" customHeight="1" x14ac:dyDescent="0.15">
      <c r="A14" s="228" t="s">
        <v>164</v>
      </c>
      <c r="B14" s="229">
        <v>8</v>
      </c>
      <c r="C14" s="230">
        <v>10000</v>
      </c>
      <c r="D14" s="230"/>
      <c r="E14" s="228"/>
    </row>
    <row r="15" spans="1:5" ht="22.5" customHeight="1" x14ac:dyDescent="0.15">
      <c r="A15" s="228" t="s">
        <v>165</v>
      </c>
      <c r="B15" s="229">
        <v>9</v>
      </c>
      <c r="C15" s="230">
        <v>5000</v>
      </c>
      <c r="D15" s="230"/>
      <c r="E15" s="228"/>
    </row>
    <row r="16" spans="1:5" ht="22.5" customHeight="1" x14ac:dyDescent="0.15">
      <c r="A16" s="228" t="s">
        <v>166</v>
      </c>
      <c r="B16" s="229">
        <v>10</v>
      </c>
      <c r="C16" s="230">
        <v>10000</v>
      </c>
      <c r="D16" s="230"/>
      <c r="E16" s="228"/>
    </row>
    <row r="17" spans="1:5" ht="22.5" customHeight="1" x14ac:dyDescent="0.15">
      <c r="A17" s="228" t="s">
        <v>167</v>
      </c>
      <c r="B17" s="229">
        <v>11</v>
      </c>
      <c r="C17" s="230">
        <v>10000</v>
      </c>
      <c r="D17" s="230"/>
      <c r="E17" s="228"/>
    </row>
    <row r="18" spans="1:5" ht="22.5" customHeight="1" x14ac:dyDescent="0.15">
      <c r="A18" s="228" t="s">
        <v>168</v>
      </c>
      <c r="B18" s="229">
        <v>12</v>
      </c>
      <c r="C18" s="230">
        <v>5000</v>
      </c>
      <c r="D18" s="230"/>
      <c r="E18" s="228"/>
    </row>
    <row r="19" spans="1:5" ht="22.5" customHeight="1" x14ac:dyDescent="0.15">
      <c r="A19" s="228" t="s">
        <v>169</v>
      </c>
      <c r="B19" s="229">
        <v>13</v>
      </c>
      <c r="C19" s="230">
        <v>10000</v>
      </c>
      <c r="D19" s="230"/>
      <c r="E19" s="228"/>
    </row>
    <row r="20" spans="1:5" ht="22.5" customHeight="1" x14ac:dyDescent="0.15">
      <c r="A20" s="228" t="s">
        <v>170</v>
      </c>
      <c r="B20" s="229">
        <v>14</v>
      </c>
      <c r="C20" s="230">
        <v>10000</v>
      </c>
      <c r="D20" s="230"/>
      <c r="E20" s="228"/>
    </row>
    <row r="21" spans="1:5" ht="22.5" customHeight="1" x14ac:dyDescent="0.15">
      <c r="A21" s="228" t="s">
        <v>171</v>
      </c>
      <c r="B21" s="229">
        <v>15</v>
      </c>
      <c r="C21" s="230">
        <v>5000</v>
      </c>
      <c r="D21" s="230"/>
      <c r="E21" s="228"/>
    </row>
    <row r="22" spans="1:5" ht="22.5" customHeight="1" x14ac:dyDescent="0.15">
      <c r="A22" s="228" t="s">
        <v>108</v>
      </c>
      <c r="B22" s="229">
        <v>16</v>
      </c>
      <c r="C22" s="230">
        <v>8000</v>
      </c>
      <c r="D22" s="230">
        <v>5000</v>
      </c>
      <c r="E22" s="228"/>
    </row>
    <row r="23" spans="1:5" ht="22.5" customHeight="1" x14ac:dyDescent="0.15">
      <c r="A23" s="228" t="s">
        <v>109</v>
      </c>
      <c r="B23" s="229">
        <v>17</v>
      </c>
      <c r="C23" s="230">
        <v>6000</v>
      </c>
      <c r="D23" s="230">
        <v>5000</v>
      </c>
      <c r="E23" s="228"/>
    </row>
    <row r="24" spans="1:5" ht="22.5" customHeight="1" x14ac:dyDescent="0.15">
      <c r="A24" s="228" t="s">
        <v>172</v>
      </c>
      <c r="B24" s="229">
        <v>18</v>
      </c>
      <c r="C24" s="230">
        <v>7000</v>
      </c>
      <c r="D24" s="230">
        <v>5000</v>
      </c>
      <c r="E24" s="228"/>
    </row>
    <row r="25" spans="1:5" ht="22.5" customHeight="1" x14ac:dyDescent="0.15">
      <c r="A25" s="228" t="s">
        <v>173</v>
      </c>
      <c r="B25" s="229">
        <v>19</v>
      </c>
      <c r="C25" s="230">
        <v>7000</v>
      </c>
      <c r="D25" s="230">
        <v>5000</v>
      </c>
      <c r="E25" s="228"/>
    </row>
    <row r="26" spans="1:5" ht="22.5" customHeight="1" x14ac:dyDescent="0.15">
      <c r="A26" s="228" t="s">
        <v>174</v>
      </c>
      <c r="B26" s="229">
        <v>20</v>
      </c>
      <c r="C26" s="230">
        <v>8000</v>
      </c>
      <c r="D26" s="230">
        <v>5000</v>
      </c>
      <c r="E26" s="228"/>
    </row>
    <row r="27" spans="1:5" ht="22.5" customHeight="1" x14ac:dyDescent="0.15">
      <c r="A27" s="228" t="s">
        <v>223</v>
      </c>
      <c r="B27" s="229">
        <v>21</v>
      </c>
      <c r="C27" s="230">
        <v>10000</v>
      </c>
      <c r="D27" s="230"/>
      <c r="E27" s="228"/>
    </row>
    <row r="28" spans="1:5" ht="22.5" customHeight="1" x14ac:dyDescent="0.15">
      <c r="A28" s="228" t="s">
        <v>175</v>
      </c>
      <c r="B28" s="229">
        <v>22</v>
      </c>
      <c r="C28" s="230">
        <v>10000</v>
      </c>
      <c r="D28" s="230"/>
      <c r="E28" s="228"/>
    </row>
    <row r="29" spans="1:5" ht="22.5" customHeight="1" x14ac:dyDescent="0.15">
      <c r="A29" s="228" t="s">
        <v>176</v>
      </c>
      <c r="B29" s="229">
        <v>23</v>
      </c>
      <c r="C29" s="230">
        <v>10000</v>
      </c>
      <c r="D29" s="230"/>
      <c r="E29" s="228"/>
    </row>
    <row r="30" spans="1:5" ht="22.5" customHeight="1" x14ac:dyDescent="0.15">
      <c r="A30" s="228" t="s">
        <v>177</v>
      </c>
      <c r="B30" s="229">
        <v>24</v>
      </c>
      <c r="C30" s="230">
        <v>5000</v>
      </c>
      <c r="D30" s="230"/>
      <c r="E30" s="228"/>
    </row>
    <row r="31" spans="1:5" ht="22.5" customHeight="1" x14ac:dyDescent="0.15">
      <c r="A31" s="228" t="s">
        <v>178</v>
      </c>
      <c r="B31" s="229">
        <v>25</v>
      </c>
      <c r="C31" s="230">
        <v>10000</v>
      </c>
      <c r="D31" s="230"/>
      <c r="E31" s="228"/>
    </row>
    <row r="32" spans="1:5" ht="22.5" customHeight="1" x14ac:dyDescent="0.15">
      <c r="A32" s="228" t="s">
        <v>179</v>
      </c>
      <c r="B32" s="229">
        <v>26</v>
      </c>
      <c r="C32" s="230">
        <v>10000</v>
      </c>
      <c r="D32" s="230"/>
      <c r="E32" s="228"/>
    </row>
    <row r="33" spans="1:5" ht="22.5" customHeight="1" x14ac:dyDescent="0.15">
      <c r="A33" s="228" t="s">
        <v>180</v>
      </c>
      <c r="B33" s="229">
        <v>27</v>
      </c>
      <c r="C33" s="230">
        <v>5000</v>
      </c>
      <c r="D33" s="230"/>
      <c r="E33" s="228"/>
    </row>
    <row r="34" spans="1:5" ht="22.5" customHeight="1" x14ac:dyDescent="0.15">
      <c r="A34" s="228" t="s">
        <v>181</v>
      </c>
      <c r="B34" s="229">
        <v>28</v>
      </c>
      <c r="C34" s="230">
        <v>10000</v>
      </c>
      <c r="D34" s="230"/>
      <c r="E34" s="228"/>
    </row>
    <row r="35" spans="1:5" ht="22.5" customHeight="1" x14ac:dyDescent="0.15">
      <c r="A35" s="228" t="s">
        <v>182</v>
      </c>
      <c r="B35" s="229">
        <v>29</v>
      </c>
      <c r="C35" s="230">
        <v>10000</v>
      </c>
      <c r="D35" s="230"/>
      <c r="E35" s="228"/>
    </row>
    <row r="36" spans="1:5" ht="22.5" customHeight="1" x14ac:dyDescent="0.15">
      <c r="A36" s="228" t="s">
        <v>183</v>
      </c>
      <c r="B36" s="229">
        <v>30</v>
      </c>
      <c r="C36" s="230">
        <v>5000</v>
      </c>
      <c r="D36" s="230"/>
      <c r="E36" s="228"/>
    </row>
    <row r="37" spans="1:5" ht="22.5" customHeight="1" x14ac:dyDescent="0.15">
      <c r="A37" s="228"/>
      <c r="B37" s="229">
        <v>31</v>
      </c>
      <c r="C37" s="230"/>
      <c r="D37" s="230"/>
      <c r="E37" s="228"/>
    </row>
    <row r="38" spans="1:5" ht="22.5" customHeight="1" x14ac:dyDescent="0.15">
      <c r="A38" s="228"/>
      <c r="B38" s="229">
        <v>32</v>
      </c>
      <c r="C38" s="230"/>
      <c r="D38" s="230"/>
      <c r="E38" s="228"/>
    </row>
    <row r="39" spans="1:5" ht="22.5" customHeight="1" x14ac:dyDescent="0.15">
      <c r="A39" s="228"/>
      <c r="B39" s="229">
        <v>33</v>
      </c>
      <c r="C39" s="230"/>
      <c r="D39" s="230"/>
      <c r="E39" s="228"/>
    </row>
    <row r="40" spans="1:5" ht="22.5" customHeight="1" x14ac:dyDescent="0.15">
      <c r="A40" s="228"/>
      <c r="B40" s="229">
        <v>34</v>
      </c>
      <c r="C40" s="230"/>
      <c r="D40" s="230"/>
      <c r="E40" s="228"/>
    </row>
    <row r="41" spans="1:5" ht="22.5" customHeight="1" x14ac:dyDescent="0.15">
      <c r="A41" s="228"/>
      <c r="B41" s="229">
        <v>35</v>
      </c>
      <c r="C41" s="230"/>
      <c r="D41" s="230"/>
      <c r="E41" s="228"/>
    </row>
    <row r="42" spans="1:5" ht="22.5" customHeight="1" x14ac:dyDescent="0.15">
      <c r="A42" s="228"/>
      <c r="B42" s="229">
        <v>36</v>
      </c>
      <c r="C42" s="230"/>
      <c r="D42" s="230"/>
      <c r="E42" s="228"/>
    </row>
    <row r="43" spans="1:5" ht="22.5" customHeight="1" x14ac:dyDescent="0.15">
      <c r="A43" s="228"/>
      <c r="B43" s="229">
        <v>37</v>
      </c>
      <c r="C43" s="230"/>
      <c r="D43" s="230"/>
      <c r="E43" s="228"/>
    </row>
    <row r="44" spans="1:5" ht="22.5" customHeight="1" x14ac:dyDescent="0.15">
      <c r="A44" s="228"/>
      <c r="B44" s="229">
        <v>38</v>
      </c>
      <c r="C44" s="230"/>
      <c r="D44" s="230"/>
      <c r="E44" s="228"/>
    </row>
    <row r="45" spans="1:5" ht="22.5" customHeight="1" x14ac:dyDescent="0.15">
      <c r="A45" s="228"/>
      <c r="B45" s="229">
        <v>39</v>
      </c>
      <c r="C45" s="230"/>
      <c r="D45" s="230"/>
      <c r="E45" s="228"/>
    </row>
    <row r="46" spans="1:5" ht="22.5" customHeight="1" x14ac:dyDescent="0.15">
      <c r="A46" s="228"/>
      <c r="B46" s="229">
        <v>40</v>
      </c>
      <c r="C46" s="230"/>
      <c r="D46" s="230"/>
      <c r="E46" s="228"/>
    </row>
  </sheetData>
  <mergeCells count="3">
    <mergeCell ref="B1:E1"/>
    <mergeCell ref="B2:E2"/>
    <mergeCell ref="A4:B4"/>
  </mergeCells>
  <phoneticPr fontId="2"/>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8"/>
  <sheetViews>
    <sheetView view="pageBreakPreview" zoomScaleNormal="130" zoomScaleSheetLayoutView="100" workbookViewId="0">
      <selection activeCell="A17" sqref="A17:E28"/>
    </sheetView>
  </sheetViews>
  <sheetFormatPr defaultRowHeight="15" x14ac:dyDescent="0.25"/>
  <cols>
    <col min="1" max="1" width="10.625" style="7" customWidth="1"/>
    <col min="2" max="2" width="17.5" style="7" customWidth="1"/>
    <col min="3" max="4" width="9" style="7"/>
    <col min="5" max="5" width="7.5" style="7" bestFit="1" customWidth="1"/>
    <col min="6" max="6" width="7.5" style="7" customWidth="1"/>
    <col min="7" max="7" width="9" style="7"/>
    <col min="8" max="8" width="10.625" style="7" customWidth="1"/>
    <col min="9" max="9" width="17.5" style="7" customWidth="1"/>
    <col min="10" max="11" width="9" style="7"/>
    <col min="12" max="13" width="7.5" style="7" customWidth="1"/>
    <col min="14" max="15" width="6" style="7" customWidth="1"/>
    <col min="16" max="16384" width="9" style="7"/>
  </cols>
  <sheetData>
    <row r="1" spans="1:15" ht="19.5" customHeight="1" x14ac:dyDescent="0.25">
      <c r="A1" s="563" t="s">
        <v>132</v>
      </c>
      <c r="B1" s="563"/>
      <c r="C1" s="563"/>
      <c r="D1" s="563"/>
      <c r="E1" s="563"/>
      <c r="F1" s="563"/>
      <c r="G1" s="563"/>
      <c r="H1" s="5"/>
      <c r="I1" s="3" t="s">
        <v>21</v>
      </c>
      <c r="J1" s="592"/>
      <c r="K1" s="592"/>
      <c r="L1" s="592"/>
      <c r="M1" s="592"/>
    </row>
    <row r="2" spans="1:15" ht="21.75" customHeight="1" x14ac:dyDescent="0.3">
      <c r="A2" s="564" t="s">
        <v>36</v>
      </c>
      <c r="B2" s="564"/>
      <c r="C2" s="6" t="s">
        <v>6</v>
      </c>
      <c r="D2" s="567"/>
      <c r="E2" s="567"/>
      <c r="F2" s="567"/>
      <c r="G2" s="567"/>
      <c r="H2" s="5"/>
      <c r="I2" s="3" t="s">
        <v>22</v>
      </c>
      <c r="J2" s="593"/>
      <c r="K2" s="593"/>
      <c r="L2" s="593"/>
      <c r="M2" s="593"/>
    </row>
    <row r="3" spans="1:15" ht="21.75" customHeight="1" x14ac:dyDescent="0.3">
      <c r="A3" s="564" t="s">
        <v>37</v>
      </c>
      <c r="B3" s="564"/>
      <c r="C3" s="6" t="s">
        <v>20</v>
      </c>
      <c r="D3" s="568"/>
      <c r="E3" s="568"/>
      <c r="F3" s="568"/>
      <c r="G3" s="568"/>
      <c r="H3" s="5"/>
      <c r="I3" s="4" t="s">
        <v>23</v>
      </c>
      <c r="J3" s="593"/>
      <c r="K3" s="593"/>
      <c r="L3" s="593"/>
      <c r="M3" s="593"/>
    </row>
    <row r="4" spans="1:15" ht="9" customHeight="1" thickBot="1" x14ac:dyDescent="0.3"/>
    <row r="5" spans="1:15" s="8" customFormat="1" ht="20.25" customHeight="1" thickBot="1" x14ac:dyDescent="0.2">
      <c r="A5" s="558" t="s">
        <v>8</v>
      </c>
      <c r="B5" s="559"/>
      <c r="C5" s="559"/>
      <c r="D5" s="559"/>
      <c r="E5" s="559"/>
      <c r="F5" s="559"/>
      <c r="G5" s="559"/>
      <c r="H5" s="559"/>
      <c r="I5" s="559"/>
      <c r="J5" s="559"/>
      <c r="K5" s="559"/>
      <c r="L5" s="559"/>
      <c r="M5" s="559"/>
      <c r="N5" s="559"/>
      <c r="O5" s="560"/>
    </row>
    <row r="6" spans="1:15" s="9" customFormat="1" ht="12" customHeight="1" x14ac:dyDescent="0.2">
      <c r="A6" s="576" t="s">
        <v>7</v>
      </c>
      <c r="B6" s="573" t="s">
        <v>30</v>
      </c>
      <c r="C6" s="571"/>
      <c r="D6" s="569" t="s">
        <v>2</v>
      </c>
      <c r="E6" s="569" t="s">
        <v>5</v>
      </c>
      <c r="F6" s="569" t="s">
        <v>1</v>
      </c>
      <c r="G6" s="569" t="s">
        <v>3</v>
      </c>
      <c r="H6" s="569" t="s">
        <v>0</v>
      </c>
      <c r="I6" s="571" t="s">
        <v>18</v>
      </c>
      <c r="J6" s="573" t="s">
        <v>4</v>
      </c>
      <c r="K6" s="571"/>
      <c r="L6" s="594" t="s">
        <v>35</v>
      </c>
      <c r="M6" s="595"/>
      <c r="N6" s="556" t="s">
        <v>126</v>
      </c>
      <c r="O6" s="557"/>
    </row>
    <row r="7" spans="1:15" s="9" customFormat="1" ht="12" customHeight="1" thickBot="1" x14ac:dyDescent="0.25">
      <c r="A7" s="577"/>
      <c r="B7" s="574"/>
      <c r="C7" s="572"/>
      <c r="D7" s="570"/>
      <c r="E7" s="570"/>
      <c r="F7" s="570"/>
      <c r="G7" s="570"/>
      <c r="H7" s="570"/>
      <c r="I7" s="572"/>
      <c r="J7" s="574"/>
      <c r="K7" s="572"/>
      <c r="L7" s="47" t="s">
        <v>24</v>
      </c>
      <c r="M7" s="277" t="s">
        <v>25</v>
      </c>
      <c r="N7" s="284" t="s">
        <v>127</v>
      </c>
      <c r="O7" s="285" t="s">
        <v>128</v>
      </c>
    </row>
    <row r="8" spans="1:15" s="9" customFormat="1" ht="27" customHeight="1" x14ac:dyDescent="0.2">
      <c r="A8" s="51"/>
      <c r="B8" s="604"/>
      <c r="C8" s="605"/>
      <c r="D8" s="52" t="s">
        <v>29</v>
      </c>
      <c r="E8" s="53"/>
      <c r="F8" s="54"/>
      <c r="G8" s="54"/>
      <c r="H8" s="54"/>
      <c r="I8" s="289" t="s">
        <v>28</v>
      </c>
      <c r="J8" s="604" t="s">
        <v>19</v>
      </c>
      <c r="K8" s="605"/>
      <c r="L8" s="55" t="s">
        <v>41</v>
      </c>
      <c r="M8" s="278" t="s">
        <v>41</v>
      </c>
      <c r="N8" s="281"/>
      <c r="O8" s="286"/>
    </row>
    <row r="9" spans="1:15" s="9" customFormat="1" ht="27" customHeight="1" x14ac:dyDescent="0.2">
      <c r="A9" s="275"/>
      <c r="B9" s="602"/>
      <c r="C9" s="603"/>
      <c r="D9" s="39" t="s">
        <v>29</v>
      </c>
      <c r="E9" s="37"/>
      <c r="F9" s="17"/>
      <c r="G9" s="17"/>
      <c r="H9" s="17"/>
      <c r="I9" s="290" t="s">
        <v>28</v>
      </c>
      <c r="J9" s="602" t="s">
        <v>19</v>
      </c>
      <c r="K9" s="603"/>
      <c r="L9" s="50" t="s">
        <v>41</v>
      </c>
      <c r="M9" s="279" t="s">
        <v>41</v>
      </c>
      <c r="N9" s="281"/>
      <c r="O9" s="286"/>
    </row>
    <row r="10" spans="1:15" s="9" customFormat="1" ht="27" customHeight="1" x14ac:dyDescent="0.2">
      <c r="A10" s="275"/>
      <c r="B10" s="602"/>
      <c r="C10" s="603"/>
      <c r="D10" s="39" t="s">
        <v>29</v>
      </c>
      <c r="E10" s="37"/>
      <c r="F10" s="17"/>
      <c r="G10" s="17"/>
      <c r="H10" s="17"/>
      <c r="I10" s="290" t="s">
        <v>28</v>
      </c>
      <c r="J10" s="602" t="s">
        <v>19</v>
      </c>
      <c r="K10" s="603"/>
      <c r="L10" s="50" t="s">
        <v>41</v>
      </c>
      <c r="M10" s="279" t="s">
        <v>41</v>
      </c>
      <c r="N10" s="281"/>
      <c r="O10" s="286"/>
    </row>
    <row r="11" spans="1:15" s="9" customFormat="1" ht="27" customHeight="1" x14ac:dyDescent="0.2">
      <c r="A11" s="275"/>
      <c r="B11" s="602"/>
      <c r="C11" s="603"/>
      <c r="D11" s="39" t="s">
        <v>29</v>
      </c>
      <c r="E11" s="37"/>
      <c r="F11" s="17"/>
      <c r="G11" s="17"/>
      <c r="H11" s="17"/>
      <c r="I11" s="290" t="s">
        <v>28</v>
      </c>
      <c r="J11" s="602" t="s">
        <v>19</v>
      </c>
      <c r="K11" s="603"/>
      <c r="L11" s="50" t="s">
        <v>41</v>
      </c>
      <c r="M11" s="279" t="s">
        <v>41</v>
      </c>
      <c r="N11" s="281"/>
      <c r="O11" s="286"/>
    </row>
    <row r="12" spans="1:15" s="9" customFormat="1" ht="27" customHeight="1" x14ac:dyDescent="0.2">
      <c r="A12" s="275"/>
      <c r="B12" s="602"/>
      <c r="C12" s="603"/>
      <c r="D12" s="39" t="s">
        <v>29</v>
      </c>
      <c r="E12" s="37"/>
      <c r="F12" s="17"/>
      <c r="G12" s="17"/>
      <c r="H12" s="17"/>
      <c r="I12" s="290" t="s">
        <v>28</v>
      </c>
      <c r="J12" s="602" t="s">
        <v>19</v>
      </c>
      <c r="K12" s="603"/>
      <c r="L12" s="50" t="s">
        <v>41</v>
      </c>
      <c r="M12" s="279" t="s">
        <v>41</v>
      </c>
      <c r="N12" s="281"/>
      <c r="O12" s="286"/>
    </row>
    <row r="13" spans="1:15" s="9" customFormat="1" ht="27" customHeight="1" thickBot="1" x14ac:dyDescent="0.25">
      <c r="A13" s="276"/>
      <c r="B13" s="606"/>
      <c r="C13" s="607"/>
      <c r="D13" s="40" t="s">
        <v>29</v>
      </c>
      <c r="E13" s="38"/>
      <c r="F13" s="18"/>
      <c r="G13" s="18"/>
      <c r="H13" s="18"/>
      <c r="I13" s="291" t="s">
        <v>28</v>
      </c>
      <c r="J13" s="606"/>
      <c r="K13" s="607"/>
      <c r="L13" s="56" t="s">
        <v>41</v>
      </c>
      <c r="M13" s="280" t="s">
        <v>41</v>
      </c>
      <c r="N13" s="287"/>
      <c r="O13" s="288"/>
    </row>
    <row r="14" spans="1:15" s="9" customFormat="1" ht="14.25" customHeight="1" x14ac:dyDescent="0.2">
      <c r="A14" s="575" t="s">
        <v>34</v>
      </c>
      <c r="B14" s="575"/>
      <c r="C14" s="575"/>
      <c r="D14" s="575"/>
      <c r="E14" s="575"/>
      <c r="F14" s="575"/>
      <c r="G14" s="575"/>
      <c r="H14" s="575"/>
      <c r="I14" s="575"/>
      <c r="J14" s="575"/>
      <c r="K14" s="575"/>
      <c r="L14" s="575"/>
      <c r="M14" s="575"/>
    </row>
    <row r="15" spans="1:15" s="9" customFormat="1" ht="10.5" customHeight="1" thickBot="1" x14ac:dyDescent="0.25"/>
    <row r="16" spans="1:15" s="8" customFormat="1" ht="20.25" customHeight="1" thickBot="1" x14ac:dyDescent="0.2">
      <c r="A16" s="1" t="s">
        <v>9</v>
      </c>
      <c r="B16" s="10"/>
      <c r="C16" s="10"/>
      <c r="D16" s="10"/>
      <c r="E16" s="10"/>
      <c r="F16" s="10"/>
      <c r="G16" s="11"/>
      <c r="H16" s="10"/>
      <c r="I16" s="10"/>
      <c r="J16" s="10"/>
      <c r="K16" s="10"/>
      <c r="L16" s="10"/>
      <c r="M16" s="12"/>
    </row>
    <row r="17" spans="1:13" s="9" customFormat="1" ht="13.5" customHeight="1" x14ac:dyDescent="0.2">
      <c r="A17" s="528" t="s">
        <v>7</v>
      </c>
      <c r="B17" s="44" t="s">
        <v>10</v>
      </c>
      <c r="C17" s="565" t="s">
        <v>5</v>
      </c>
      <c r="D17" s="580" t="s">
        <v>38</v>
      </c>
      <c r="E17" s="569" t="s">
        <v>2</v>
      </c>
      <c r="F17" s="582" t="s">
        <v>40</v>
      </c>
      <c r="G17" s="45"/>
      <c r="H17" s="528" t="s">
        <v>7</v>
      </c>
      <c r="I17" s="44" t="s">
        <v>10</v>
      </c>
      <c r="J17" s="565" t="s">
        <v>5</v>
      </c>
      <c r="K17" s="580" t="s">
        <v>39</v>
      </c>
      <c r="L17" s="569" t="s">
        <v>2</v>
      </c>
      <c r="M17" s="586" t="s">
        <v>40</v>
      </c>
    </row>
    <row r="18" spans="1:13" s="9" customFormat="1" ht="12.75" thickBot="1" x14ac:dyDescent="0.25">
      <c r="A18" s="529"/>
      <c r="B18" s="49" t="s">
        <v>16</v>
      </c>
      <c r="C18" s="566"/>
      <c r="D18" s="581"/>
      <c r="E18" s="570"/>
      <c r="F18" s="583"/>
      <c r="G18" s="46"/>
      <c r="H18" s="529"/>
      <c r="I18" s="49" t="s">
        <v>16</v>
      </c>
      <c r="J18" s="566"/>
      <c r="K18" s="581"/>
      <c r="L18" s="570"/>
      <c r="M18" s="587"/>
    </row>
    <row r="19" spans="1:13" s="13" customFormat="1" ht="16.5" customHeight="1" x14ac:dyDescent="0.15">
      <c r="A19" s="584"/>
      <c r="B19" s="48"/>
      <c r="C19" s="562"/>
      <c r="D19" s="562" t="s">
        <v>17</v>
      </c>
      <c r="E19" s="561" t="s">
        <v>42</v>
      </c>
      <c r="F19" s="588"/>
      <c r="G19" s="15"/>
      <c r="H19" s="584"/>
      <c r="I19" s="48"/>
      <c r="J19" s="562"/>
      <c r="K19" s="562" t="s">
        <v>17</v>
      </c>
      <c r="L19" s="561" t="s">
        <v>42</v>
      </c>
      <c r="M19" s="578"/>
    </row>
    <row r="20" spans="1:13" s="9" customFormat="1" ht="25.5" customHeight="1" x14ac:dyDescent="0.2">
      <c r="A20" s="585"/>
      <c r="B20" s="35"/>
      <c r="C20" s="590"/>
      <c r="D20" s="590"/>
      <c r="E20" s="562"/>
      <c r="F20" s="589"/>
      <c r="G20" s="16"/>
      <c r="H20" s="585"/>
      <c r="I20" s="35"/>
      <c r="J20" s="590"/>
      <c r="K20" s="590"/>
      <c r="L20" s="562"/>
      <c r="M20" s="579"/>
    </row>
    <row r="21" spans="1:13" s="13" customFormat="1" ht="16.5" customHeight="1" x14ac:dyDescent="0.15">
      <c r="A21" s="585"/>
      <c r="B21" s="34"/>
      <c r="C21" s="590"/>
      <c r="D21" s="590" t="s">
        <v>17</v>
      </c>
      <c r="E21" s="591" t="s">
        <v>42</v>
      </c>
      <c r="F21" s="589"/>
      <c r="G21" s="15"/>
      <c r="H21" s="585"/>
      <c r="I21" s="34"/>
      <c r="J21" s="590"/>
      <c r="K21" s="590" t="s">
        <v>17</v>
      </c>
      <c r="L21" s="591" t="s">
        <v>42</v>
      </c>
      <c r="M21" s="579"/>
    </row>
    <row r="22" spans="1:13" s="9" customFormat="1" ht="25.5" customHeight="1" x14ac:dyDescent="0.2">
      <c r="A22" s="585"/>
      <c r="B22" s="35"/>
      <c r="C22" s="590"/>
      <c r="D22" s="590"/>
      <c r="E22" s="562"/>
      <c r="F22" s="589"/>
      <c r="G22" s="16"/>
      <c r="H22" s="585"/>
      <c r="I22" s="35"/>
      <c r="J22" s="590"/>
      <c r="K22" s="590"/>
      <c r="L22" s="562"/>
      <c r="M22" s="579"/>
    </row>
    <row r="23" spans="1:13" s="13" customFormat="1" ht="16.5" customHeight="1" x14ac:dyDescent="0.15">
      <c r="A23" s="585"/>
      <c r="B23" s="34"/>
      <c r="C23" s="590"/>
      <c r="D23" s="590" t="s">
        <v>17</v>
      </c>
      <c r="E23" s="591" t="s">
        <v>42</v>
      </c>
      <c r="F23" s="589"/>
      <c r="G23" s="15"/>
      <c r="H23" s="585"/>
      <c r="I23" s="34"/>
      <c r="J23" s="590"/>
      <c r="K23" s="590" t="s">
        <v>17</v>
      </c>
      <c r="L23" s="591" t="s">
        <v>42</v>
      </c>
      <c r="M23" s="579"/>
    </row>
    <row r="24" spans="1:13" s="9" customFormat="1" ht="25.5" customHeight="1" x14ac:dyDescent="0.2">
      <c r="A24" s="585"/>
      <c r="B24" s="35"/>
      <c r="C24" s="590"/>
      <c r="D24" s="590"/>
      <c r="E24" s="562"/>
      <c r="F24" s="589"/>
      <c r="G24" s="16"/>
      <c r="H24" s="585"/>
      <c r="I24" s="35"/>
      <c r="J24" s="590"/>
      <c r="K24" s="590"/>
      <c r="L24" s="562"/>
      <c r="M24" s="579"/>
    </row>
    <row r="25" spans="1:13" s="13" customFormat="1" ht="16.5" customHeight="1" x14ac:dyDescent="0.15">
      <c r="A25" s="585"/>
      <c r="B25" s="34"/>
      <c r="C25" s="590"/>
      <c r="D25" s="590" t="s">
        <v>17</v>
      </c>
      <c r="E25" s="591" t="s">
        <v>42</v>
      </c>
      <c r="F25" s="589"/>
      <c r="G25" s="15"/>
      <c r="H25" s="585"/>
      <c r="I25" s="34"/>
      <c r="J25" s="590"/>
      <c r="K25" s="590" t="s">
        <v>17</v>
      </c>
      <c r="L25" s="591" t="s">
        <v>42</v>
      </c>
      <c r="M25" s="579"/>
    </row>
    <row r="26" spans="1:13" s="9" customFormat="1" ht="25.5" customHeight="1" x14ac:dyDescent="0.2">
      <c r="A26" s="585"/>
      <c r="B26" s="35"/>
      <c r="C26" s="590"/>
      <c r="D26" s="590"/>
      <c r="E26" s="562"/>
      <c r="F26" s="589"/>
      <c r="G26" s="16"/>
      <c r="H26" s="585"/>
      <c r="I26" s="35"/>
      <c r="J26" s="590"/>
      <c r="K26" s="590"/>
      <c r="L26" s="562"/>
      <c r="M26" s="579"/>
    </row>
    <row r="27" spans="1:13" s="13" customFormat="1" ht="16.5" customHeight="1" x14ac:dyDescent="0.15">
      <c r="A27" s="585"/>
      <c r="B27" s="34"/>
      <c r="C27" s="590"/>
      <c r="D27" s="590" t="s">
        <v>17</v>
      </c>
      <c r="E27" s="591" t="s">
        <v>42</v>
      </c>
      <c r="F27" s="589"/>
      <c r="G27" s="15"/>
      <c r="H27" s="585"/>
      <c r="I27" s="34"/>
      <c r="J27" s="590"/>
      <c r="K27" s="590" t="s">
        <v>17</v>
      </c>
      <c r="L27" s="591" t="s">
        <v>42</v>
      </c>
      <c r="M27" s="579"/>
    </row>
    <row r="28" spans="1:13" s="9" customFormat="1" ht="25.5" customHeight="1" thickBot="1" x14ac:dyDescent="0.25">
      <c r="A28" s="600"/>
      <c r="B28" s="36"/>
      <c r="C28" s="599"/>
      <c r="D28" s="599"/>
      <c r="E28" s="596"/>
      <c r="F28" s="601"/>
      <c r="G28" s="16"/>
      <c r="H28" s="600"/>
      <c r="I28" s="36"/>
      <c r="J28" s="599"/>
      <c r="K28" s="599"/>
      <c r="L28" s="596"/>
      <c r="M28" s="597"/>
    </row>
    <row r="29" spans="1:13" ht="7.5" customHeight="1" x14ac:dyDescent="0.25">
      <c r="A29" s="14"/>
      <c r="B29" s="14"/>
      <c r="C29" s="14"/>
      <c r="D29" s="14"/>
      <c r="E29" s="14"/>
      <c r="F29" s="14"/>
      <c r="G29" s="14"/>
      <c r="H29" s="14"/>
      <c r="I29" s="14"/>
      <c r="J29" s="14"/>
      <c r="K29" s="14"/>
      <c r="L29" s="14"/>
      <c r="M29" s="14"/>
    </row>
    <row r="30" spans="1:13" ht="34.5" customHeight="1" x14ac:dyDescent="0.3">
      <c r="A30" s="598" t="s">
        <v>31</v>
      </c>
      <c r="B30" s="598"/>
      <c r="C30" s="598"/>
      <c r="D30" s="598"/>
      <c r="E30" s="598"/>
      <c r="F30" s="598"/>
      <c r="G30" s="598"/>
      <c r="H30" s="598"/>
      <c r="I30" s="598"/>
      <c r="J30" s="598"/>
      <c r="K30" s="598"/>
      <c r="L30" s="598"/>
      <c r="M30" s="598"/>
    </row>
    <row r="31" spans="1:13" ht="21.75" customHeight="1" x14ac:dyDescent="0.3">
      <c r="A31" s="41"/>
      <c r="B31" s="41"/>
      <c r="C31" s="41"/>
      <c r="D31" s="42" t="s">
        <v>32</v>
      </c>
      <c r="E31" s="42"/>
      <c r="F31" s="2"/>
      <c r="G31" s="43"/>
      <c r="I31" s="42" t="s">
        <v>33</v>
      </c>
      <c r="J31" s="2"/>
      <c r="K31" s="42"/>
      <c r="L31" s="42"/>
      <c r="M31" s="42"/>
    </row>
    <row r="32" spans="1:13" x14ac:dyDescent="0.25">
      <c r="A32" s="14"/>
      <c r="B32" s="14"/>
      <c r="C32" s="14"/>
      <c r="D32" s="14"/>
      <c r="E32" s="14"/>
      <c r="F32" s="14"/>
      <c r="G32" s="14"/>
      <c r="H32" s="14"/>
      <c r="I32" s="14"/>
      <c r="J32" s="14"/>
      <c r="K32" s="14"/>
      <c r="L32" s="14"/>
      <c r="M32" s="14"/>
    </row>
    <row r="33" spans="1:13" x14ac:dyDescent="0.25">
      <c r="A33" s="14"/>
      <c r="B33" s="14"/>
      <c r="C33" s="14"/>
      <c r="D33" s="14"/>
      <c r="E33" s="14"/>
      <c r="F33" s="14"/>
      <c r="G33" s="14"/>
      <c r="H33" s="14"/>
      <c r="I33" s="14"/>
      <c r="J33" s="14"/>
      <c r="K33" s="14"/>
      <c r="L33" s="14"/>
      <c r="M33" s="14"/>
    </row>
    <row r="34" spans="1:13" x14ac:dyDescent="0.25">
      <c r="A34" s="14"/>
      <c r="B34" s="14"/>
      <c r="C34" s="14"/>
      <c r="D34" s="14"/>
      <c r="E34" s="14"/>
      <c r="F34" s="14"/>
      <c r="G34" s="14"/>
      <c r="H34" s="14"/>
      <c r="I34" s="14"/>
      <c r="J34" s="14"/>
      <c r="K34" s="14"/>
      <c r="L34" s="14"/>
      <c r="M34" s="14"/>
    </row>
    <row r="35" spans="1:13" x14ac:dyDescent="0.25">
      <c r="A35" s="14"/>
      <c r="B35" s="14"/>
      <c r="C35" s="14"/>
      <c r="D35" s="14"/>
      <c r="E35" s="14"/>
      <c r="F35" s="14"/>
      <c r="G35" s="14"/>
      <c r="H35" s="14"/>
      <c r="I35" s="14"/>
      <c r="J35" s="14"/>
      <c r="K35" s="14"/>
      <c r="L35" s="14"/>
      <c r="M35" s="14"/>
    </row>
    <row r="36" spans="1:13" x14ac:dyDescent="0.25">
      <c r="A36" s="14"/>
      <c r="B36" s="14"/>
      <c r="C36" s="14"/>
      <c r="D36" s="14"/>
      <c r="E36" s="14"/>
      <c r="F36" s="14"/>
      <c r="G36" s="14"/>
      <c r="H36" s="14"/>
      <c r="I36" s="14"/>
      <c r="J36" s="14"/>
      <c r="K36" s="14"/>
      <c r="L36" s="14"/>
      <c r="M36" s="14"/>
    </row>
    <row r="37" spans="1:13" x14ac:dyDescent="0.25">
      <c r="A37" s="14"/>
      <c r="B37" s="14"/>
      <c r="C37" s="14"/>
      <c r="D37" s="14"/>
      <c r="E37" s="14"/>
      <c r="F37" s="14"/>
      <c r="G37" s="14"/>
      <c r="H37" s="14"/>
      <c r="I37" s="14"/>
      <c r="J37" s="14"/>
      <c r="K37" s="14"/>
      <c r="L37" s="14"/>
      <c r="M37" s="14"/>
    </row>
    <row r="38" spans="1:13" x14ac:dyDescent="0.25">
      <c r="A38" s="14"/>
      <c r="B38" s="14"/>
      <c r="C38" s="14"/>
      <c r="D38" s="14"/>
      <c r="E38" s="14"/>
      <c r="F38" s="14"/>
      <c r="G38" s="14"/>
      <c r="H38" s="14"/>
      <c r="I38" s="14"/>
      <c r="J38" s="14"/>
      <c r="K38" s="14"/>
      <c r="L38" s="14"/>
      <c r="M38" s="14"/>
    </row>
  </sheetData>
  <mergeCells count="94">
    <mergeCell ref="B10:C10"/>
    <mergeCell ref="B9:C9"/>
    <mergeCell ref="B8:C8"/>
    <mergeCell ref="J13:K13"/>
    <mergeCell ref="J12:K12"/>
    <mergeCell ref="J11:K11"/>
    <mergeCell ref="J10:K10"/>
    <mergeCell ref="J9:K9"/>
    <mergeCell ref="J8:K8"/>
    <mergeCell ref="B12:C12"/>
    <mergeCell ref="B11:C11"/>
    <mergeCell ref="B13:C13"/>
    <mergeCell ref="A30:M30"/>
    <mergeCell ref="J6:K7"/>
    <mergeCell ref="G6:G7"/>
    <mergeCell ref="F6:F7"/>
    <mergeCell ref="E6:E7"/>
    <mergeCell ref="J21:J22"/>
    <mergeCell ref="J27:J28"/>
    <mergeCell ref="K27:K28"/>
    <mergeCell ref="A27:A28"/>
    <mergeCell ref="C27:C28"/>
    <mergeCell ref="D27:D28"/>
    <mergeCell ref="E27:E28"/>
    <mergeCell ref="F27:F28"/>
    <mergeCell ref="H27:H28"/>
    <mergeCell ref="A25:A26"/>
    <mergeCell ref="C25:C26"/>
    <mergeCell ref="J1:M1"/>
    <mergeCell ref="J2:M2"/>
    <mergeCell ref="J3:M3"/>
    <mergeCell ref="L6:M6"/>
    <mergeCell ref="L27:L28"/>
    <mergeCell ref="M27:M28"/>
    <mergeCell ref="J25:J26"/>
    <mergeCell ref="K25:K26"/>
    <mergeCell ref="L25:L26"/>
    <mergeCell ref="M25:M26"/>
    <mergeCell ref="L23:L24"/>
    <mergeCell ref="M23:M24"/>
    <mergeCell ref="J23:J24"/>
    <mergeCell ref="K23:K24"/>
    <mergeCell ref="L21:L22"/>
    <mergeCell ref="M21:M22"/>
    <mergeCell ref="D25:D26"/>
    <mergeCell ref="E25:E26"/>
    <mergeCell ref="F25:F26"/>
    <mergeCell ref="H25:H26"/>
    <mergeCell ref="K21:K22"/>
    <mergeCell ref="H23:H24"/>
    <mergeCell ref="H21:H22"/>
    <mergeCell ref="A23:A24"/>
    <mergeCell ref="C23:C24"/>
    <mergeCell ref="D23:D24"/>
    <mergeCell ref="E23:E24"/>
    <mergeCell ref="F23:F24"/>
    <mergeCell ref="K19:K20"/>
    <mergeCell ref="A21:A22"/>
    <mergeCell ref="C21:C22"/>
    <mergeCell ref="D21:D22"/>
    <mergeCell ref="E21:E22"/>
    <mergeCell ref="F21:F22"/>
    <mergeCell ref="A6:A7"/>
    <mergeCell ref="M19:M20"/>
    <mergeCell ref="A17:A18"/>
    <mergeCell ref="D17:D18"/>
    <mergeCell ref="E17:E18"/>
    <mergeCell ref="F17:F18"/>
    <mergeCell ref="H17:H18"/>
    <mergeCell ref="A19:A20"/>
    <mergeCell ref="M17:M18"/>
    <mergeCell ref="K17:K18"/>
    <mergeCell ref="F19:F20"/>
    <mergeCell ref="H19:H20"/>
    <mergeCell ref="C19:C20"/>
    <mergeCell ref="D19:D20"/>
    <mergeCell ref="E19:E20"/>
    <mergeCell ref="J19:J20"/>
    <mergeCell ref="N6:O6"/>
    <mergeCell ref="A5:O5"/>
    <mergeCell ref="L19:L20"/>
    <mergeCell ref="A1:G1"/>
    <mergeCell ref="A2:B2"/>
    <mergeCell ref="A3:B3"/>
    <mergeCell ref="J17:J18"/>
    <mergeCell ref="C17:C18"/>
    <mergeCell ref="D2:G2"/>
    <mergeCell ref="D3:G3"/>
    <mergeCell ref="L17:L18"/>
    <mergeCell ref="I6:I7"/>
    <mergeCell ref="H6:H7"/>
    <mergeCell ref="B6:C7"/>
    <mergeCell ref="D6:D7"/>
    <mergeCell ref="A14:M14"/>
  </mergeCells>
  <phoneticPr fontId="2"/>
  <pageMargins left="0.43307086614173229" right="0.23622047244094491" top="0.15748031496062992"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zoomScaleNormal="100" zoomScaleSheetLayoutView="100" workbookViewId="0">
      <pane ySplit="3" topLeftCell="A4" activePane="bottomLeft" state="frozen"/>
      <selection activeCell="B10" sqref="B10:C10"/>
      <selection pane="bottomLeft" activeCell="A5" sqref="A5"/>
    </sheetView>
  </sheetViews>
  <sheetFormatPr defaultRowHeight="14.25" x14ac:dyDescent="0.25"/>
  <cols>
    <col min="1" max="1" width="10" style="63" customWidth="1"/>
    <col min="2" max="3" width="26.5" style="63" customWidth="1"/>
    <col min="4" max="5" width="7.5" style="63" customWidth="1"/>
    <col min="6" max="6" width="10" style="79" hidden="1" customWidth="1"/>
    <col min="7" max="7" width="10" style="79" customWidth="1"/>
    <col min="8" max="16384" width="9" style="63"/>
  </cols>
  <sheetData>
    <row r="1" spans="1:14" ht="22.5" customHeight="1" thickBot="1" x14ac:dyDescent="0.3">
      <c r="A1" s="383" t="str">
        <f>'基本情報（メール申込用）'!B1</f>
        <v>ナス・スプリングホースショー2021</v>
      </c>
      <c r="B1" s="384"/>
      <c r="C1" s="385"/>
      <c r="E1" s="386" t="s">
        <v>76</v>
      </c>
      <c r="F1" s="387"/>
      <c r="G1" s="388"/>
      <c r="I1" s="380" t="s">
        <v>55</v>
      </c>
      <c r="J1" s="381"/>
      <c r="K1" s="381"/>
      <c r="L1" s="381"/>
      <c r="M1" s="381"/>
      <c r="N1" s="382"/>
    </row>
    <row r="2" spans="1:14" ht="8.25" customHeight="1" thickBot="1" x14ac:dyDescent="0.3"/>
    <row r="3" spans="1:14" ht="24" customHeight="1" thickBot="1" x14ac:dyDescent="0.3">
      <c r="A3" s="98" t="s">
        <v>7</v>
      </c>
      <c r="B3" s="99" t="s">
        <v>16</v>
      </c>
      <c r="C3" s="100" t="s">
        <v>10</v>
      </c>
      <c r="D3" s="101" t="s">
        <v>2</v>
      </c>
      <c r="E3" s="101" t="s">
        <v>5</v>
      </c>
      <c r="F3" s="102" t="s">
        <v>7</v>
      </c>
      <c r="G3" s="103" t="s">
        <v>39</v>
      </c>
    </row>
    <row r="4" spans="1:14" ht="24" customHeight="1" x14ac:dyDescent="0.25">
      <c r="A4" s="207">
        <v>123456</v>
      </c>
      <c r="B4" s="208" t="s">
        <v>83</v>
      </c>
      <c r="C4" s="208" t="s">
        <v>84</v>
      </c>
      <c r="D4" s="209" t="s">
        <v>85</v>
      </c>
      <c r="E4" s="209">
        <v>20</v>
      </c>
      <c r="F4" s="167">
        <f>IF(A4=0,"",A4)</f>
        <v>123456</v>
      </c>
      <c r="G4" s="210" t="s">
        <v>86</v>
      </c>
      <c r="H4" s="206" t="s">
        <v>89</v>
      </c>
    </row>
    <row r="5" spans="1:14" ht="24" customHeight="1" x14ac:dyDescent="0.25">
      <c r="A5" s="92"/>
      <c r="B5" s="93"/>
      <c r="C5" s="93"/>
      <c r="D5" s="94"/>
      <c r="E5" s="94"/>
      <c r="F5" s="211" t="str">
        <f t="shared" ref="F5:F54" si="0">IF(A5=0,"",A5)</f>
        <v/>
      </c>
      <c r="G5" s="160"/>
    </row>
    <row r="6" spans="1:14" ht="24" customHeight="1" x14ac:dyDescent="0.25">
      <c r="A6" s="92"/>
      <c r="B6" s="93"/>
      <c r="C6" s="93"/>
      <c r="D6" s="94"/>
      <c r="E6" s="94"/>
      <c r="F6" s="211" t="str">
        <f t="shared" si="0"/>
        <v/>
      </c>
      <c r="G6" s="160"/>
    </row>
    <row r="7" spans="1:14" ht="24" customHeight="1" x14ac:dyDescent="0.25">
      <c r="A7" s="92"/>
      <c r="B7" s="93"/>
      <c r="C7" s="93"/>
      <c r="D7" s="94"/>
      <c r="E7" s="94"/>
      <c r="F7" s="211" t="str">
        <f t="shared" si="0"/>
        <v/>
      </c>
      <c r="G7" s="160" t="str">
        <f t="shared" ref="G7:G54" si="1">IF(A7=0,"","選択してください")</f>
        <v/>
      </c>
    </row>
    <row r="8" spans="1:14" ht="24" customHeight="1" x14ac:dyDescent="0.25">
      <c r="A8" s="92"/>
      <c r="B8" s="93"/>
      <c r="C8" s="93"/>
      <c r="D8" s="94"/>
      <c r="E8" s="94"/>
      <c r="F8" s="211" t="str">
        <f t="shared" si="0"/>
        <v/>
      </c>
      <c r="G8" s="160" t="str">
        <f t="shared" si="1"/>
        <v/>
      </c>
    </row>
    <row r="9" spans="1:14" ht="24" customHeight="1" x14ac:dyDescent="0.25">
      <c r="A9" s="92"/>
      <c r="B9" s="93"/>
      <c r="C9" s="93"/>
      <c r="D9" s="94"/>
      <c r="E9" s="94"/>
      <c r="F9" s="211" t="str">
        <f t="shared" si="0"/>
        <v/>
      </c>
      <c r="G9" s="160" t="str">
        <f t="shared" si="1"/>
        <v/>
      </c>
    </row>
    <row r="10" spans="1:14" ht="24" customHeight="1" x14ac:dyDescent="0.25">
      <c r="A10" s="92"/>
      <c r="B10" s="93"/>
      <c r="C10" s="93"/>
      <c r="D10" s="94"/>
      <c r="E10" s="94"/>
      <c r="F10" s="211" t="str">
        <f t="shared" si="0"/>
        <v/>
      </c>
      <c r="G10" s="160" t="str">
        <f t="shared" ref="G10" si="2">IF(A10=0,"","選択してください")</f>
        <v/>
      </c>
    </row>
    <row r="11" spans="1:14" ht="24" customHeight="1" x14ac:dyDescent="0.25">
      <c r="A11" s="92"/>
      <c r="B11" s="93"/>
      <c r="C11" s="93"/>
      <c r="D11" s="94"/>
      <c r="E11" s="94"/>
      <c r="F11" s="211" t="str">
        <f t="shared" si="0"/>
        <v/>
      </c>
      <c r="G11" s="160" t="str">
        <f t="shared" si="1"/>
        <v/>
      </c>
    </row>
    <row r="12" spans="1:14" ht="24" customHeight="1" x14ac:dyDescent="0.25">
      <c r="A12" s="92"/>
      <c r="B12" s="93"/>
      <c r="C12" s="93"/>
      <c r="D12" s="94"/>
      <c r="E12" s="94"/>
      <c r="F12" s="211" t="str">
        <f t="shared" si="0"/>
        <v/>
      </c>
      <c r="G12" s="160" t="str">
        <f t="shared" si="1"/>
        <v/>
      </c>
    </row>
    <row r="13" spans="1:14" ht="24" customHeight="1" x14ac:dyDescent="0.25">
      <c r="A13" s="92"/>
      <c r="B13" s="93"/>
      <c r="C13" s="93"/>
      <c r="D13" s="94"/>
      <c r="E13" s="94"/>
      <c r="F13" s="211" t="str">
        <f t="shared" si="0"/>
        <v/>
      </c>
      <c r="G13" s="160" t="str">
        <f t="shared" si="1"/>
        <v/>
      </c>
    </row>
    <row r="14" spans="1:14" ht="24" customHeight="1" thickBot="1" x14ac:dyDescent="0.3">
      <c r="A14" s="110"/>
      <c r="B14" s="111"/>
      <c r="C14" s="111"/>
      <c r="D14" s="112"/>
      <c r="E14" s="112"/>
      <c r="F14" s="212" t="str">
        <f t="shared" si="0"/>
        <v/>
      </c>
      <c r="G14" s="161" t="str">
        <f t="shared" si="1"/>
        <v/>
      </c>
    </row>
    <row r="15" spans="1:14" ht="24" customHeight="1" x14ac:dyDescent="0.25">
      <c r="A15" s="113"/>
      <c r="B15" s="114"/>
      <c r="C15" s="114"/>
      <c r="D15" s="115"/>
      <c r="E15" s="115"/>
      <c r="F15" s="213" t="str">
        <f t="shared" si="0"/>
        <v/>
      </c>
      <c r="G15" s="162" t="str">
        <f t="shared" si="1"/>
        <v/>
      </c>
    </row>
    <row r="16" spans="1:14" ht="24" customHeight="1" x14ac:dyDescent="0.25">
      <c r="A16" s="92"/>
      <c r="B16" s="93"/>
      <c r="C16" s="93"/>
      <c r="D16" s="94"/>
      <c r="E16" s="94"/>
      <c r="F16" s="211" t="str">
        <f t="shared" si="0"/>
        <v/>
      </c>
      <c r="G16" s="160" t="str">
        <f t="shared" si="1"/>
        <v/>
      </c>
    </row>
    <row r="17" spans="1:7" ht="24" customHeight="1" x14ac:dyDescent="0.25">
      <c r="A17" s="92"/>
      <c r="B17" s="93"/>
      <c r="C17" s="93"/>
      <c r="D17" s="94"/>
      <c r="E17" s="94"/>
      <c r="F17" s="211" t="str">
        <f t="shared" si="0"/>
        <v/>
      </c>
      <c r="G17" s="160" t="str">
        <f t="shared" si="1"/>
        <v/>
      </c>
    </row>
    <row r="18" spans="1:7" ht="24" customHeight="1" x14ac:dyDescent="0.25">
      <c r="A18" s="92"/>
      <c r="B18" s="93"/>
      <c r="C18" s="93"/>
      <c r="D18" s="94"/>
      <c r="E18" s="94"/>
      <c r="F18" s="211" t="str">
        <f t="shared" si="0"/>
        <v/>
      </c>
      <c r="G18" s="160" t="str">
        <f t="shared" si="1"/>
        <v/>
      </c>
    </row>
    <row r="19" spans="1:7" ht="24" customHeight="1" x14ac:dyDescent="0.25">
      <c r="A19" s="92"/>
      <c r="B19" s="93"/>
      <c r="C19" s="93"/>
      <c r="D19" s="94"/>
      <c r="E19" s="94"/>
      <c r="F19" s="211" t="str">
        <f t="shared" si="0"/>
        <v/>
      </c>
      <c r="G19" s="160" t="str">
        <f t="shared" si="1"/>
        <v/>
      </c>
    </row>
    <row r="20" spans="1:7" ht="24" customHeight="1" x14ac:dyDescent="0.25">
      <c r="A20" s="92"/>
      <c r="B20" s="93"/>
      <c r="C20" s="93"/>
      <c r="D20" s="94"/>
      <c r="E20" s="94"/>
      <c r="F20" s="211" t="str">
        <f t="shared" si="0"/>
        <v/>
      </c>
      <c r="G20" s="160" t="str">
        <f t="shared" si="1"/>
        <v/>
      </c>
    </row>
    <row r="21" spans="1:7" ht="24" customHeight="1" x14ac:dyDescent="0.25">
      <c r="A21" s="92"/>
      <c r="B21" s="93"/>
      <c r="C21" s="93"/>
      <c r="D21" s="94"/>
      <c r="E21" s="94"/>
      <c r="F21" s="211" t="str">
        <f t="shared" si="0"/>
        <v/>
      </c>
      <c r="G21" s="160" t="str">
        <f t="shared" si="1"/>
        <v/>
      </c>
    </row>
    <row r="22" spans="1:7" ht="24" customHeight="1" x14ac:dyDescent="0.25">
      <c r="A22" s="92"/>
      <c r="B22" s="93"/>
      <c r="C22" s="93"/>
      <c r="D22" s="94"/>
      <c r="E22" s="94"/>
      <c r="F22" s="211" t="str">
        <f t="shared" si="0"/>
        <v/>
      </c>
      <c r="G22" s="160" t="str">
        <f t="shared" si="1"/>
        <v/>
      </c>
    </row>
    <row r="23" spans="1:7" ht="24" customHeight="1" x14ac:dyDescent="0.25">
      <c r="A23" s="92"/>
      <c r="B23" s="93"/>
      <c r="C23" s="93"/>
      <c r="D23" s="94"/>
      <c r="E23" s="94"/>
      <c r="F23" s="211" t="str">
        <f t="shared" si="0"/>
        <v/>
      </c>
      <c r="G23" s="160" t="str">
        <f t="shared" si="1"/>
        <v/>
      </c>
    </row>
    <row r="24" spans="1:7" ht="24" customHeight="1" thickBot="1" x14ac:dyDescent="0.3">
      <c r="A24" s="116"/>
      <c r="B24" s="117"/>
      <c r="C24" s="117"/>
      <c r="D24" s="118"/>
      <c r="E24" s="118"/>
      <c r="F24" s="214" t="str">
        <f t="shared" si="0"/>
        <v/>
      </c>
      <c r="G24" s="163" t="str">
        <f t="shared" si="1"/>
        <v/>
      </c>
    </row>
    <row r="25" spans="1:7" ht="24" customHeight="1" x14ac:dyDescent="0.25">
      <c r="A25" s="113"/>
      <c r="B25" s="114"/>
      <c r="C25" s="114"/>
      <c r="D25" s="115"/>
      <c r="E25" s="115"/>
      <c r="F25" s="213" t="str">
        <f t="shared" si="0"/>
        <v/>
      </c>
      <c r="G25" s="162" t="str">
        <f t="shared" ref="G25:G33" si="3">IF(A25=0,"","選択してください")</f>
        <v/>
      </c>
    </row>
    <row r="26" spans="1:7" ht="24" customHeight="1" x14ac:dyDescent="0.25">
      <c r="A26" s="92"/>
      <c r="B26" s="93"/>
      <c r="C26" s="93"/>
      <c r="D26" s="94"/>
      <c r="E26" s="94"/>
      <c r="F26" s="211" t="str">
        <f t="shared" si="0"/>
        <v/>
      </c>
      <c r="G26" s="160" t="str">
        <f t="shared" si="3"/>
        <v/>
      </c>
    </row>
    <row r="27" spans="1:7" ht="24" customHeight="1" x14ac:dyDescent="0.25">
      <c r="A27" s="92"/>
      <c r="B27" s="93"/>
      <c r="C27" s="93"/>
      <c r="D27" s="94"/>
      <c r="E27" s="94"/>
      <c r="F27" s="211" t="str">
        <f t="shared" si="0"/>
        <v/>
      </c>
      <c r="G27" s="160" t="str">
        <f t="shared" si="3"/>
        <v/>
      </c>
    </row>
    <row r="28" spans="1:7" ht="24" customHeight="1" x14ac:dyDescent="0.25">
      <c r="A28" s="92"/>
      <c r="B28" s="93"/>
      <c r="C28" s="93"/>
      <c r="D28" s="94"/>
      <c r="E28" s="94"/>
      <c r="F28" s="211" t="str">
        <f t="shared" si="0"/>
        <v/>
      </c>
      <c r="G28" s="160" t="str">
        <f t="shared" si="3"/>
        <v/>
      </c>
    </row>
    <row r="29" spans="1:7" ht="24" customHeight="1" x14ac:dyDescent="0.25">
      <c r="A29" s="92"/>
      <c r="B29" s="93"/>
      <c r="C29" s="93"/>
      <c r="D29" s="94"/>
      <c r="E29" s="94"/>
      <c r="F29" s="211" t="str">
        <f t="shared" si="0"/>
        <v/>
      </c>
      <c r="G29" s="160" t="str">
        <f t="shared" si="3"/>
        <v/>
      </c>
    </row>
    <row r="30" spans="1:7" ht="24" customHeight="1" x14ac:dyDescent="0.25">
      <c r="A30" s="92"/>
      <c r="B30" s="93"/>
      <c r="C30" s="93"/>
      <c r="D30" s="94"/>
      <c r="E30" s="94"/>
      <c r="F30" s="211" t="str">
        <f t="shared" si="0"/>
        <v/>
      </c>
      <c r="G30" s="160" t="str">
        <f t="shared" si="3"/>
        <v/>
      </c>
    </row>
    <row r="31" spans="1:7" ht="24" customHeight="1" x14ac:dyDescent="0.25">
      <c r="A31" s="92"/>
      <c r="B31" s="93"/>
      <c r="C31" s="93"/>
      <c r="D31" s="94"/>
      <c r="E31" s="94"/>
      <c r="F31" s="211" t="str">
        <f t="shared" si="0"/>
        <v/>
      </c>
      <c r="G31" s="160" t="str">
        <f t="shared" si="3"/>
        <v/>
      </c>
    </row>
    <row r="32" spans="1:7" ht="24" customHeight="1" x14ac:dyDescent="0.25">
      <c r="A32" s="92"/>
      <c r="B32" s="93"/>
      <c r="C32" s="93"/>
      <c r="D32" s="94"/>
      <c r="E32" s="94"/>
      <c r="F32" s="211" t="str">
        <f t="shared" si="0"/>
        <v/>
      </c>
      <c r="G32" s="160" t="str">
        <f t="shared" si="3"/>
        <v/>
      </c>
    </row>
    <row r="33" spans="1:7" ht="24" customHeight="1" x14ac:dyDescent="0.25">
      <c r="A33" s="92"/>
      <c r="B33" s="93"/>
      <c r="C33" s="93"/>
      <c r="D33" s="94"/>
      <c r="E33" s="94"/>
      <c r="F33" s="211" t="str">
        <f t="shared" si="0"/>
        <v/>
      </c>
      <c r="G33" s="160" t="str">
        <f t="shared" si="3"/>
        <v/>
      </c>
    </row>
    <row r="34" spans="1:7" ht="24" customHeight="1" thickBot="1" x14ac:dyDescent="0.3">
      <c r="A34" s="116"/>
      <c r="B34" s="117"/>
      <c r="C34" s="117"/>
      <c r="D34" s="118"/>
      <c r="E34" s="118"/>
      <c r="F34" s="214" t="str">
        <f t="shared" si="0"/>
        <v/>
      </c>
      <c r="G34" s="163"/>
    </row>
    <row r="35" spans="1:7" ht="24" customHeight="1" x14ac:dyDescent="0.25">
      <c r="A35" s="113"/>
      <c r="B35" s="114"/>
      <c r="C35" s="114"/>
      <c r="D35" s="115"/>
      <c r="E35" s="115"/>
      <c r="F35" s="213" t="str">
        <f t="shared" si="0"/>
        <v/>
      </c>
      <c r="G35" s="162"/>
    </row>
    <row r="36" spans="1:7" ht="24" customHeight="1" x14ac:dyDescent="0.25">
      <c r="A36" s="92"/>
      <c r="B36" s="93"/>
      <c r="C36" s="93"/>
      <c r="D36" s="94"/>
      <c r="E36" s="94"/>
      <c r="F36" s="211" t="str">
        <f t="shared" si="0"/>
        <v/>
      </c>
      <c r="G36" s="160" t="str">
        <f t="shared" si="1"/>
        <v/>
      </c>
    </row>
    <row r="37" spans="1:7" ht="24" customHeight="1" x14ac:dyDescent="0.25">
      <c r="A37" s="92"/>
      <c r="B37" s="93"/>
      <c r="C37" s="93"/>
      <c r="D37" s="94"/>
      <c r="E37" s="94"/>
      <c r="F37" s="211" t="str">
        <f t="shared" si="0"/>
        <v/>
      </c>
      <c r="G37" s="160" t="str">
        <f t="shared" si="1"/>
        <v/>
      </c>
    </row>
    <row r="38" spans="1:7" ht="24" customHeight="1" x14ac:dyDescent="0.25">
      <c r="A38" s="92"/>
      <c r="B38" s="93"/>
      <c r="C38" s="93"/>
      <c r="D38" s="94"/>
      <c r="E38" s="94"/>
      <c r="F38" s="211" t="str">
        <f t="shared" si="0"/>
        <v/>
      </c>
      <c r="G38" s="160" t="str">
        <f t="shared" si="1"/>
        <v/>
      </c>
    </row>
    <row r="39" spans="1:7" ht="24" customHeight="1" x14ac:dyDescent="0.25">
      <c r="A39" s="92"/>
      <c r="B39" s="93"/>
      <c r="C39" s="93"/>
      <c r="D39" s="94"/>
      <c r="E39" s="94"/>
      <c r="F39" s="211" t="str">
        <f t="shared" si="0"/>
        <v/>
      </c>
      <c r="G39" s="160" t="str">
        <f t="shared" si="1"/>
        <v/>
      </c>
    </row>
    <row r="40" spans="1:7" ht="24" customHeight="1" x14ac:dyDescent="0.25">
      <c r="A40" s="92"/>
      <c r="B40" s="93"/>
      <c r="C40" s="93"/>
      <c r="D40" s="94"/>
      <c r="E40" s="94"/>
      <c r="F40" s="211" t="str">
        <f t="shared" si="0"/>
        <v/>
      </c>
      <c r="G40" s="160" t="str">
        <f t="shared" si="1"/>
        <v/>
      </c>
    </row>
    <row r="41" spans="1:7" ht="24" customHeight="1" x14ac:dyDescent="0.25">
      <c r="A41" s="92"/>
      <c r="B41" s="93"/>
      <c r="C41" s="93"/>
      <c r="D41" s="94"/>
      <c r="E41" s="94"/>
      <c r="F41" s="211" t="str">
        <f t="shared" si="0"/>
        <v/>
      </c>
      <c r="G41" s="160" t="str">
        <f t="shared" si="1"/>
        <v/>
      </c>
    </row>
    <row r="42" spans="1:7" ht="24" customHeight="1" x14ac:dyDescent="0.25">
      <c r="A42" s="92"/>
      <c r="B42" s="93"/>
      <c r="C42" s="93"/>
      <c r="D42" s="94"/>
      <c r="E42" s="94"/>
      <c r="F42" s="211" t="str">
        <f t="shared" si="0"/>
        <v/>
      </c>
      <c r="G42" s="160" t="str">
        <f t="shared" si="1"/>
        <v/>
      </c>
    </row>
    <row r="43" spans="1:7" ht="24" customHeight="1" x14ac:dyDescent="0.25">
      <c r="A43" s="92"/>
      <c r="B43" s="93"/>
      <c r="C43" s="93"/>
      <c r="D43" s="94"/>
      <c r="E43" s="94"/>
      <c r="F43" s="211" t="str">
        <f t="shared" si="0"/>
        <v/>
      </c>
      <c r="G43" s="160" t="str">
        <f t="shared" si="1"/>
        <v/>
      </c>
    </row>
    <row r="44" spans="1:7" ht="24" customHeight="1" thickBot="1" x14ac:dyDescent="0.3">
      <c r="A44" s="116"/>
      <c r="B44" s="117"/>
      <c r="C44" s="117"/>
      <c r="D44" s="118"/>
      <c r="E44" s="118"/>
      <c r="F44" s="214" t="str">
        <f t="shared" si="0"/>
        <v/>
      </c>
      <c r="G44" s="163" t="str">
        <f t="shared" si="1"/>
        <v/>
      </c>
    </row>
    <row r="45" spans="1:7" ht="24" customHeight="1" x14ac:dyDescent="0.25">
      <c r="A45" s="92"/>
      <c r="B45" s="93"/>
      <c r="C45" s="93"/>
      <c r="D45" s="94"/>
      <c r="E45" s="94"/>
      <c r="F45" s="211" t="str">
        <f t="shared" si="0"/>
        <v/>
      </c>
      <c r="G45" s="160" t="str">
        <f t="shared" si="1"/>
        <v/>
      </c>
    </row>
    <row r="46" spans="1:7" ht="24" customHeight="1" x14ac:dyDescent="0.25">
      <c r="A46" s="92"/>
      <c r="B46" s="93"/>
      <c r="C46" s="93"/>
      <c r="D46" s="94"/>
      <c r="E46" s="94"/>
      <c r="F46" s="211" t="str">
        <f t="shared" si="0"/>
        <v/>
      </c>
      <c r="G46" s="160" t="str">
        <f t="shared" si="1"/>
        <v/>
      </c>
    </row>
    <row r="47" spans="1:7" ht="24" customHeight="1" x14ac:dyDescent="0.25">
      <c r="A47" s="92"/>
      <c r="B47" s="93"/>
      <c r="C47" s="93"/>
      <c r="D47" s="94"/>
      <c r="E47" s="94"/>
      <c r="F47" s="211" t="str">
        <f t="shared" si="0"/>
        <v/>
      </c>
      <c r="G47" s="160" t="str">
        <f t="shared" si="1"/>
        <v/>
      </c>
    </row>
    <row r="48" spans="1:7" ht="24" customHeight="1" x14ac:dyDescent="0.25">
      <c r="A48" s="92"/>
      <c r="B48" s="93"/>
      <c r="C48" s="93"/>
      <c r="D48" s="94"/>
      <c r="E48" s="94"/>
      <c r="F48" s="211" t="str">
        <f t="shared" si="0"/>
        <v/>
      </c>
      <c r="G48" s="160" t="str">
        <f t="shared" si="1"/>
        <v/>
      </c>
    </row>
    <row r="49" spans="1:7" ht="24" customHeight="1" x14ac:dyDescent="0.25">
      <c r="A49" s="92"/>
      <c r="B49" s="93"/>
      <c r="C49" s="93"/>
      <c r="D49" s="94"/>
      <c r="E49" s="94"/>
      <c r="F49" s="211" t="str">
        <f t="shared" si="0"/>
        <v/>
      </c>
      <c r="G49" s="160" t="str">
        <f t="shared" si="1"/>
        <v/>
      </c>
    </row>
    <row r="50" spans="1:7" ht="24" customHeight="1" x14ac:dyDescent="0.25">
      <c r="A50" s="92"/>
      <c r="B50" s="93"/>
      <c r="C50" s="93"/>
      <c r="D50" s="94"/>
      <c r="E50" s="94"/>
      <c r="F50" s="211" t="str">
        <f t="shared" si="0"/>
        <v/>
      </c>
      <c r="G50" s="160" t="str">
        <f t="shared" si="1"/>
        <v/>
      </c>
    </row>
    <row r="51" spans="1:7" ht="24" customHeight="1" x14ac:dyDescent="0.25">
      <c r="A51" s="92"/>
      <c r="B51" s="93"/>
      <c r="C51" s="93"/>
      <c r="D51" s="94"/>
      <c r="E51" s="94"/>
      <c r="F51" s="211" t="str">
        <f t="shared" si="0"/>
        <v/>
      </c>
      <c r="G51" s="160" t="str">
        <f t="shared" si="1"/>
        <v/>
      </c>
    </row>
    <row r="52" spans="1:7" ht="24" customHeight="1" x14ac:dyDescent="0.25">
      <c r="A52" s="92"/>
      <c r="B52" s="93"/>
      <c r="C52" s="93"/>
      <c r="D52" s="94"/>
      <c r="E52" s="94"/>
      <c r="F52" s="211" t="str">
        <f t="shared" si="0"/>
        <v/>
      </c>
      <c r="G52" s="160" t="str">
        <f t="shared" si="1"/>
        <v/>
      </c>
    </row>
    <row r="53" spans="1:7" ht="24" customHeight="1" x14ac:dyDescent="0.25">
      <c r="A53" s="92"/>
      <c r="B53" s="93"/>
      <c r="C53" s="93"/>
      <c r="D53" s="94"/>
      <c r="E53" s="94"/>
      <c r="F53" s="211" t="str">
        <f t="shared" si="0"/>
        <v/>
      </c>
      <c r="G53" s="160" t="str">
        <f t="shared" si="1"/>
        <v/>
      </c>
    </row>
    <row r="54" spans="1:7" ht="24" customHeight="1" thickBot="1" x14ac:dyDescent="0.3">
      <c r="A54" s="95"/>
      <c r="B54" s="96"/>
      <c r="C54" s="96"/>
      <c r="D54" s="97"/>
      <c r="E54" s="97"/>
      <c r="F54" s="214" t="str">
        <f t="shared" si="0"/>
        <v/>
      </c>
      <c r="G54" s="163" t="str">
        <f t="shared" si="1"/>
        <v/>
      </c>
    </row>
    <row r="55" spans="1:7" x14ac:dyDescent="0.25">
      <c r="A55" s="64"/>
      <c r="B55" s="64"/>
      <c r="C55" s="64"/>
      <c r="D55" s="64"/>
      <c r="E55" s="64"/>
      <c r="F55" s="80"/>
      <c r="G55" s="80"/>
    </row>
    <row r="56" spans="1:7" x14ac:dyDescent="0.25">
      <c r="A56" s="64"/>
      <c r="B56" s="64"/>
      <c r="C56" s="64"/>
      <c r="D56" s="64"/>
      <c r="E56" s="64"/>
      <c r="F56" s="80"/>
      <c r="G56" s="80"/>
    </row>
    <row r="57" spans="1:7" x14ac:dyDescent="0.25">
      <c r="A57" s="64"/>
      <c r="B57" s="64"/>
      <c r="C57" s="64"/>
      <c r="D57" s="64"/>
      <c r="E57" s="64"/>
      <c r="F57" s="80"/>
      <c r="G57" s="80"/>
    </row>
    <row r="58" spans="1:7" x14ac:dyDescent="0.25">
      <c r="A58" s="64"/>
      <c r="B58" s="64"/>
      <c r="C58" s="64"/>
      <c r="D58" s="64"/>
      <c r="E58" s="64"/>
      <c r="F58" s="80"/>
      <c r="G58" s="80"/>
    </row>
    <row r="59" spans="1:7" x14ac:dyDescent="0.25">
      <c r="A59" s="64"/>
      <c r="B59" s="64"/>
      <c r="C59" s="64"/>
      <c r="D59" s="64"/>
      <c r="E59" s="64"/>
      <c r="F59" s="80"/>
      <c r="G59" s="80"/>
    </row>
    <row r="60" spans="1:7" x14ac:dyDescent="0.25">
      <c r="A60" s="64"/>
      <c r="B60" s="64"/>
      <c r="C60" s="64"/>
      <c r="D60" s="64"/>
      <c r="E60" s="64"/>
      <c r="F60" s="80"/>
      <c r="G60" s="80"/>
    </row>
    <row r="61" spans="1:7" x14ac:dyDescent="0.25">
      <c r="A61" s="64"/>
      <c r="B61" s="64"/>
      <c r="C61" s="64"/>
      <c r="D61" s="64"/>
      <c r="E61" s="64"/>
      <c r="F61" s="80"/>
      <c r="G61" s="80"/>
    </row>
  </sheetData>
  <sheetProtection algorithmName="SHA-512" hashValue="8F6mTUkLLQCu6GJbCUZy7FxB+d1slVBetk6LseAXlywDGl6+1bifaZUmcbArzcIrNjjMp28xxDI40dHwZtCgzg==" saltValue="INEWlA2fCtoxv7s7oFKH/Q==" spinCount="100000" sheet="1" selectLockedCells="1"/>
  <mergeCells count="3">
    <mergeCell ref="I1:N1"/>
    <mergeCell ref="A1:C1"/>
    <mergeCell ref="E1:G1"/>
  </mergeCells>
  <phoneticPr fontId="2"/>
  <dataValidations count="2">
    <dataValidation type="list" allowBlank="1" showInputMessage="1" showErrorMessage="1" sqref="D4:D54" xr:uid="{00000000-0002-0000-0000-000000000000}">
      <formula1>"男,女"</formula1>
    </dataValidation>
    <dataValidation type="list" allowBlank="1" showInputMessage="1" showErrorMessage="1" sqref="G4:G54" xr:uid="{00000000-0002-0000-0000-000001000000}">
      <formula1>"なし,B級,A級"</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zoomScaleNormal="100" zoomScaleSheetLayoutView="100" workbookViewId="0">
      <pane ySplit="4" topLeftCell="A5" activePane="bottomLeft" state="frozen"/>
      <selection activeCell="B10" sqref="B10:C10"/>
      <selection pane="bottomLeft" activeCell="A6" sqref="A6"/>
    </sheetView>
  </sheetViews>
  <sheetFormatPr defaultRowHeight="14.25" x14ac:dyDescent="0.25"/>
  <cols>
    <col min="1" max="1" width="10" style="63" customWidth="1"/>
    <col min="2" max="2" width="25.375" style="63" customWidth="1"/>
    <col min="3" max="3" width="12.5" style="79" hidden="1" customWidth="1"/>
    <col min="4" max="5" width="7.5" style="63" customWidth="1"/>
    <col min="6" max="6" width="10" style="63" customWidth="1"/>
    <col min="7" max="8" width="12.5" style="63" customWidth="1"/>
    <col min="9" max="9" width="18.75" style="63" bestFit="1" customWidth="1"/>
    <col min="10" max="12" width="10" style="63" customWidth="1"/>
    <col min="13" max="13" width="31.25" style="63" bestFit="1" customWidth="1"/>
    <col min="14" max="14" width="28.875" style="63" bestFit="1" customWidth="1"/>
    <col min="15" max="16" width="11.25" style="63" hidden="1" customWidth="1"/>
    <col min="17" max="17" width="11.125" style="63" hidden="1" customWidth="1"/>
    <col min="18" max="18" width="31.25" style="63" hidden="1" customWidth="1"/>
    <col min="19" max="16384" width="9" style="63"/>
  </cols>
  <sheetData>
    <row r="1" spans="1:19" ht="22.5" customHeight="1" thickBot="1" x14ac:dyDescent="0.3">
      <c r="A1" s="383" t="str">
        <f>'基本情報（メール申込用）'!B1</f>
        <v>ナス・スプリングホースショー2021</v>
      </c>
      <c r="B1" s="384"/>
      <c r="C1" s="384"/>
      <c r="D1" s="384"/>
      <c r="E1" s="384"/>
      <c r="F1" s="385"/>
      <c r="K1" s="389" t="s">
        <v>77</v>
      </c>
      <c r="L1" s="390"/>
    </row>
    <row r="2" spans="1:19" ht="9" customHeight="1" thickBot="1" x14ac:dyDescent="0.3"/>
    <row r="3" spans="1:19" s="81" customFormat="1" ht="13.5" customHeight="1" thickBot="1" x14ac:dyDescent="0.25">
      <c r="A3" s="391" t="s">
        <v>7</v>
      </c>
      <c r="B3" s="396" t="s">
        <v>53</v>
      </c>
      <c r="C3" s="394" t="s">
        <v>7</v>
      </c>
      <c r="D3" s="392" t="s">
        <v>2</v>
      </c>
      <c r="E3" s="392" t="s">
        <v>5</v>
      </c>
      <c r="F3" s="392" t="s">
        <v>1</v>
      </c>
      <c r="G3" s="392" t="s">
        <v>3</v>
      </c>
      <c r="H3" s="392" t="s">
        <v>0</v>
      </c>
      <c r="I3" s="392" t="s">
        <v>4</v>
      </c>
      <c r="J3" s="402" t="s">
        <v>45</v>
      </c>
      <c r="K3" s="404" t="s">
        <v>35</v>
      </c>
      <c r="L3" s="401"/>
      <c r="M3" s="398" t="s">
        <v>54</v>
      </c>
      <c r="N3" s="407" t="s">
        <v>116</v>
      </c>
      <c r="O3" s="405" t="s">
        <v>113</v>
      </c>
      <c r="P3" s="406"/>
      <c r="Q3" s="400" t="s">
        <v>64</v>
      </c>
      <c r="R3" s="401"/>
    </row>
    <row r="4" spans="1:19" s="81" customFormat="1" ht="13.5" customHeight="1" thickBot="1" x14ac:dyDescent="0.25">
      <c r="A4" s="391"/>
      <c r="B4" s="397"/>
      <c r="C4" s="395"/>
      <c r="D4" s="393"/>
      <c r="E4" s="393"/>
      <c r="F4" s="393"/>
      <c r="G4" s="393"/>
      <c r="H4" s="393"/>
      <c r="I4" s="393"/>
      <c r="J4" s="403"/>
      <c r="K4" s="104" t="s">
        <v>24</v>
      </c>
      <c r="L4" s="105" t="s">
        <v>25</v>
      </c>
      <c r="M4" s="399"/>
      <c r="N4" s="408"/>
      <c r="O4" s="256" t="s">
        <v>114</v>
      </c>
      <c r="P4" s="257" t="s">
        <v>115</v>
      </c>
      <c r="Q4" s="131" t="s">
        <v>63</v>
      </c>
      <c r="R4" s="137" t="s">
        <v>98</v>
      </c>
    </row>
    <row r="5" spans="1:19" ht="24" customHeight="1" thickBot="1" x14ac:dyDescent="0.3">
      <c r="A5" s="197">
        <v>12345</v>
      </c>
      <c r="B5" s="198" t="s">
        <v>95</v>
      </c>
      <c r="C5" s="168">
        <f>IF($A5=0,"",$A5)</f>
        <v>12345</v>
      </c>
      <c r="D5" s="168" t="s">
        <v>87</v>
      </c>
      <c r="E5" s="168">
        <v>10</v>
      </c>
      <c r="F5" s="168" t="s">
        <v>90</v>
      </c>
      <c r="G5" s="168" t="s">
        <v>91</v>
      </c>
      <c r="H5" s="168" t="s">
        <v>92</v>
      </c>
      <c r="I5" s="199" t="s">
        <v>83</v>
      </c>
      <c r="J5" s="200" t="s">
        <v>88</v>
      </c>
      <c r="K5" s="201">
        <v>43952</v>
      </c>
      <c r="L5" s="202">
        <v>44105</v>
      </c>
      <c r="M5" s="203"/>
      <c r="N5" s="203" t="s">
        <v>129</v>
      </c>
      <c r="O5" s="197" t="s">
        <v>130</v>
      </c>
      <c r="P5" s="205" t="s">
        <v>131</v>
      </c>
      <c r="Q5" s="204" t="s">
        <v>93</v>
      </c>
      <c r="R5" s="205" t="s">
        <v>96</v>
      </c>
      <c r="S5" s="206" t="s">
        <v>89</v>
      </c>
    </row>
    <row r="6" spans="1:19" ht="24" customHeight="1" thickBot="1" x14ac:dyDescent="0.3">
      <c r="A6" s="69"/>
      <c r="B6" s="87"/>
      <c r="C6" s="215" t="str">
        <f t="shared" ref="C6:C55" si="0">IF($A6=0,"",$A6)</f>
        <v/>
      </c>
      <c r="D6" s="70"/>
      <c r="E6" s="70"/>
      <c r="F6" s="70"/>
      <c r="G6" s="70"/>
      <c r="H6" s="70"/>
      <c r="I6" s="107" t="s">
        <v>19</v>
      </c>
      <c r="J6" s="126" t="str">
        <f t="shared" ref="J6:J55" si="1">IF(A6=0,"","選択してください")</f>
        <v/>
      </c>
      <c r="K6" s="71"/>
      <c r="L6" s="72"/>
      <c r="M6" s="83"/>
      <c r="N6" s="258"/>
      <c r="O6" s="259" t="str">
        <f t="shared" ref="O6" si="2">IF(B6=0,"","選択してください")</f>
        <v/>
      </c>
      <c r="P6" s="260" t="str">
        <f t="shared" ref="P6" si="3">IF(B6=0,"","選択してください")</f>
        <v/>
      </c>
      <c r="Q6" s="133"/>
      <c r="R6" s="138"/>
    </row>
    <row r="7" spans="1:19" ht="24" customHeight="1" thickBot="1" x14ac:dyDescent="0.3">
      <c r="A7" s="69"/>
      <c r="B7" s="87"/>
      <c r="C7" s="215" t="str">
        <f t="shared" si="0"/>
        <v/>
      </c>
      <c r="D7" s="70"/>
      <c r="E7" s="70"/>
      <c r="F7" s="70"/>
      <c r="G7" s="70"/>
      <c r="H7" s="70"/>
      <c r="I7" s="107" t="s">
        <v>19</v>
      </c>
      <c r="J7" s="126" t="str">
        <f t="shared" si="1"/>
        <v/>
      </c>
      <c r="K7" s="71"/>
      <c r="L7" s="72"/>
      <c r="M7" s="83"/>
      <c r="N7" s="258" t="str">
        <f t="shared" ref="N7:N55" si="4">IF(B7=0,"","選択してください")</f>
        <v/>
      </c>
      <c r="O7" s="259" t="str">
        <f t="shared" ref="O7:O55" si="5">IF(B7=0,"","選択してください")</f>
        <v/>
      </c>
      <c r="P7" s="260" t="str">
        <f t="shared" ref="P7:P55" si="6">IF(B7=0,"","選択してください")</f>
        <v/>
      </c>
      <c r="Q7" s="133"/>
      <c r="R7" s="138"/>
    </row>
    <row r="8" spans="1:19" ht="24" customHeight="1" thickBot="1" x14ac:dyDescent="0.3">
      <c r="A8" s="69"/>
      <c r="B8" s="87"/>
      <c r="C8" s="215" t="str">
        <f t="shared" si="0"/>
        <v/>
      </c>
      <c r="D8" s="70"/>
      <c r="E8" s="70"/>
      <c r="F8" s="70"/>
      <c r="G8" s="70"/>
      <c r="H8" s="70"/>
      <c r="I8" s="107" t="s">
        <v>19</v>
      </c>
      <c r="J8" s="126" t="str">
        <f t="shared" ref="J8" si="7">IF(A8=0,"","選択してください")</f>
        <v/>
      </c>
      <c r="K8" s="71"/>
      <c r="L8" s="72"/>
      <c r="M8" s="83"/>
      <c r="N8" s="258" t="str">
        <f t="shared" si="4"/>
        <v/>
      </c>
      <c r="O8" s="259" t="str">
        <f t="shared" si="5"/>
        <v/>
      </c>
      <c r="P8" s="260" t="str">
        <f t="shared" si="6"/>
        <v/>
      </c>
      <c r="Q8" s="133"/>
      <c r="R8" s="138"/>
    </row>
    <row r="9" spans="1:19" ht="24" customHeight="1" thickBot="1" x14ac:dyDescent="0.3">
      <c r="A9" s="69"/>
      <c r="B9" s="87"/>
      <c r="C9" s="215" t="str">
        <f t="shared" si="0"/>
        <v/>
      </c>
      <c r="D9" s="70"/>
      <c r="E9" s="70"/>
      <c r="F9" s="70"/>
      <c r="G9" s="70"/>
      <c r="H9" s="70"/>
      <c r="I9" s="107" t="s">
        <v>19</v>
      </c>
      <c r="J9" s="126" t="str">
        <f t="shared" si="1"/>
        <v/>
      </c>
      <c r="K9" s="71"/>
      <c r="L9" s="72"/>
      <c r="M9" s="83"/>
      <c r="N9" s="258" t="str">
        <f t="shared" si="4"/>
        <v/>
      </c>
      <c r="O9" s="259" t="str">
        <f t="shared" si="5"/>
        <v/>
      </c>
      <c r="P9" s="260" t="str">
        <f t="shared" si="6"/>
        <v/>
      </c>
      <c r="Q9" s="133"/>
      <c r="R9" s="138"/>
    </row>
    <row r="10" spans="1:19" ht="24" customHeight="1" thickBot="1" x14ac:dyDescent="0.3">
      <c r="A10" s="69"/>
      <c r="B10" s="87"/>
      <c r="C10" s="215" t="str">
        <f t="shared" si="0"/>
        <v/>
      </c>
      <c r="D10" s="70"/>
      <c r="E10" s="70"/>
      <c r="F10" s="70"/>
      <c r="G10" s="70"/>
      <c r="H10" s="70"/>
      <c r="I10" s="107" t="s">
        <v>19</v>
      </c>
      <c r="J10" s="126" t="str">
        <f t="shared" si="1"/>
        <v/>
      </c>
      <c r="K10" s="71"/>
      <c r="L10" s="72"/>
      <c r="M10" s="83"/>
      <c r="N10" s="258" t="str">
        <f t="shared" si="4"/>
        <v/>
      </c>
      <c r="O10" s="259" t="str">
        <f t="shared" si="5"/>
        <v/>
      </c>
      <c r="P10" s="260" t="str">
        <f t="shared" si="6"/>
        <v/>
      </c>
      <c r="Q10" s="133"/>
      <c r="R10" s="138"/>
    </row>
    <row r="11" spans="1:19" ht="24" customHeight="1" thickBot="1" x14ac:dyDescent="0.3">
      <c r="A11" s="69"/>
      <c r="B11" s="87"/>
      <c r="C11" s="215" t="str">
        <f t="shared" si="0"/>
        <v/>
      </c>
      <c r="D11" s="70"/>
      <c r="E11" s="70"/>
      <c r="F11" s="70"/>
      <c r="G11" s="70"/>
      <c r="H11" s="70"/>
      <c r="I11" s="107" t="s">
        <v>19</v>
      </c>
      <c r="J11" s="126" t="str">
        <f t="shared" si="1"/>
        <v/>
      </c>
      <c r="K11" s="71"/>
      <c r="L11" s="72"/>
      <c r="M11" s="83"/>
      <c r="N11" s="258" t="str">
        <f t="shared" si="4"/>
        <v/>
      </c>
      <c r="O11" s="259" t="str">
        <f t="shared" si="5"/>
        <v/>
      </c>
      <c r="P11" s="260" t="str">
        <f t="shared" si="6"/>
        <v/>
      </c>
      <c r="Q11" s="133"/>
      <c r="R11" s="138"/>
    </row>
    <row r="12" spans="1:19" ht="24" customHeight="1" thickBot="1" x14ac:dyDescent="0.3">
      <c r="A12" s="69"/>
      <c r="B12" s="87"/>
      <c r="C12" s="215" t="str">
        <f t="shared" si="0"/>
        <v/>
      </c>
      <c r="D12" s="70"/>
      <c r="E12" s="70"/>
      <c r="F12" s="70"/>
      <c r="G12" s="70"/>
      <c r="H12" s="70"/>
      <c r="I12" s="107" t="s">
        <v>19</v>
      </c>
      <c r="J12" s="126" t="str">
        <f t="shared" si="1"/>
        <v/>
      </c>
      <c r="K12" s="71"/>
      <c r="L12" s="72"/>
      <c r="M12" s="83"/>
      <c r="N12" s="258" t="str">
        <f t="shared" si="4"/>
        <v/>
      </c>
      <c r="O12" s="259" t="str">
        <f t="shared" si="5"/>
        <v/>
      </c>
      <c r="P12" s="260" t="str">
        <f t="shared" si="6"/>
        <v/>
      </c>
      <c r="Q12" s="133"/>
      <c r="R12" s="138"/>
    </row>
    <row r="13" spans="1:19" ht="24" customHeight="1" thickBot="1" x14ac:dyDescent="0.3">
      <c r="A13" s="69"/>
      <c r="B13" s="87"/>
      <c r="C13" s="215" t="str">
        <f t="shared" si="0"/>
        <v/>
      </c>
      <c r="D13" s="70"/>
      <c r="E13" s="70"/>
      <c r="F13" s="70"/>
      <c r="G13" s="70"/>
      <c r="H13" s="70"/>
      <c r="I13" s="107" t="s">
        <v>19</v>
      </c>
      <c r="J13" s="126" t="str">
        <f t="shared" si="1"/>
        <v/>
      </c>
      <c r="K13" s="71"/>
      <c r="L13" s="72"/>
      <c r="M13" s="83"/>
      <c r="N13" s="258" t="str">
        <f t="shared" si="4"/>
        <v/>
      </c>
      <c r="O13" s="259" t="str">
        <f t="shared" si="5"/>
        <v/>
      </c>
      <c r="P13" s="260" t="str">
        <f t="shared" si="6"/>
        <v/>
      </c>
      <c r="Q13" s="133"/>
      <c r="R13" s="138"/>
    </row>
    <row r="14" spans="1:19" ht="24" customHeight="1" thickBot="1" x14ac:dyDescent="0.3">
      <c r="A14" s="69"/>
      <c r="B14" s="87"/>
      <c r="C14" s="215" t="str">
        <f t="shared" si="0"/>
        <v/>
      </c>
      <c r="D14" s="70"/>
      <c r="E14" s="70"/>
      <c r="F14" s="70"/>
      <c r="G14" s="70"/>
      <c r="H14" s="70"/>
      <c r="I14" s="107" t="s">
        <v>19</v>
      </c>
      <c r="J14" s="126" t="str">
        <f t="shared" si="1"/>
        <v/>
      </c>
      <c r="K14" s="71"/>
      <c r="L14" s="72"/>
      <c r="M14" s="83"/>
      <c r="N14" s="258" t="str">
        <f t="shared" si="4"/>
        <v/>
      </c>
      <c r="O14" s="259" t="str">
        <f t="shared" si="5"/>
        <v/>
      </c>
      <c r="P14" s="260" t="str">
        <f t="shared" si="6"/>
        <v/>
      </c>
      <c r="Q14" s="133"/>
      <c r="R14" s="138"/>
    </row>
    <row r="15" spans="1:19" ht="24" customHeight="1" thickBot="1" x14ac:dyDescent="0.3">
      <c r="A15" s="119"/>
      <c r="B15" s="120"/>
      <c r="C15" s="216" t="str">
        <f t="shared" si="0"/>
        <v/>
      </c>
      <c r="D15" s="121"/>
      <c r="E15" s="121"/>
      <c r="F15" s="121"/>
      <c r="G15" s="121"/>
      <c r="H15" s="121"/>
      <c r="I15" s="122" t="s">
        <v>19</v>
      </c>
      <c r="J15" s="127" t="str">
        <f t="shared" si="1"/>
        <v/>
      </c>
      <c r="K15" s="123"/>
      <c r="L15" s="124"/>
      <c r="M15" s="125"/>
      <c r="N15" s="261" t="str">
        <f t="shared" si="4"/>
        <v/>
      </c>
      <c r="O15" s="262" t="str">
        <f t="shared" si="5"/>
        <v/>
      </c>
      <c r="P15" s="263" t="str">
        <f t="shared" si="6"/>
        <v/>
      </c>
      <c r="Q15" s="134"/>
      <c r="R15" s="139"/>
    </row>
    <row r="16" spans="1:19" ht="24" customHeight="1" thickBot="1" x14ac:dyDescent="0.3">
      <c r="A16" s="67"/>
      <c r="B16" s="86"/>
      <c r="C16" s="215" t="str">
        <f t="shared" si="0"/>
        <v/>
      </c>
      <c r="D16" s="68"/>
      <c r="E16" s="68"/>
      <c r="F16" s="68"/>
      <c r="G16" s="68"/>
      <c r="H16" s="68"/>
      <c r="I16" s="106" t="s">
        <v>19</v>
      </c>
      <c r="J16" s="128" t="str">
        <f t="shared" si="1"/>
        <v/>
      </c>
      <c r="K16" s="68"/>
      <c r="L16" s="78"/>
      <c r="M16" s="82"/>
      <c r="N16" s="264" t="str">
        <f t="shared" si="4"/>
        <v/>
      </c>
      <c r="O16" s="265" t="str">
        <f t="shared" si="5"/>
        <v/>
      </c>
      <c r="P16" s="160" t="str">
        <f t="shared" si="6"/>
        <v/>
      </c>
      <c r="Q16" s="132"/>
      <c r="R16" s="78"/>
    </row>
    <row r="17" spans="1:18" ht="24" customHeight="1" thickBot="1" x14ac:dyDescent="0.3">
      <c r="A17" s="69"/>
      <c r="B17" s="87"/>
      <c r="C17" s="215" t="str">
        <f t="shared" si="0"/>
        <v/>
      </c>
      <c r="D17" s="70"/>
      <c r="E17" s="70"/>
      <c r="F17" s="70"/>
      <c r="G17" s="70"/>
      <c r="H17" s="70"/>
      <c r="I17" s="107" t="s">
        <v>19</v>
      </c>
      <c r="J17" s="126" t="str">
        <f t="shared" si="1"/>
        <v/>
      </c>
      <c r="K17" s="71"/>
      <c r="L17" s="72"/>
      <c r="M17" s="83"/>
      <c r="N17" s="266" t="str">
        <f t="shared" si="4"/>
        <v/>
      </c>
      <c r="O17" s="259" t="str">
        <f t="shared" si="5"/>
        <v/>
      </c>
      <c r="P17" s="260" t="str">
        <f t="shared" si="6"/>
        <v/>
      </c>
      <c r="Q17" s="133"/>
      <c r="R17" s="138"/>
    </row>
    <row r="18" spans="1:18" ht="24" customHeight="1" thickBot="1" x14ac:dyDescent="0.3">
      <c r="A18" s="69"/>
      <c r="B18" s="87"/>
      <c r="C18" s="215" t="str">
        <f t="shared" si="0"/>
        <v/>
      </c>
      <c r="D18" s="70"/>
      <c r="E18" s="70"/>
      <c r="F18" s="70"/>
      <c r="G18" s="70"/>
      <c r="H18" s="70"/>
      <c r="I18" s="107" t="s">
        <v>19</v>
      </c>
      <c r="J18" s="126" t="str">
        <f t="shared" si="1"/>
        <v/>
      </c>
      <c r="K18" s="71"/>
      <c r="L18" s="72"/>
      <c r="M18" s="83"/>
      <c r="N18" s="266" t="str">
        <f t="shared" si="4"/>
        <v/>
      </c>
      <c r="O18" s="259" t="str">
        <f t="shared" si="5"/>
        <v/>
      </c>
      <c r="P18" s="260" t="str">
        <f t="shared" si="6"/>
        <v/>
      </c>
      <c r="Q18" s="133"/>
      <c r="R18" s="138"/>
    </row>
    <row r="19" spans="1:18" ht="24" customHeight="1" thickBot="1" x14ac:dyDescent="0.3">
      <c r="A19" s="69"/>
      <c r="B19" s="87"/>
      <c r="C19" s="215" t="str">
        <f t="shared" si="0"/>
        <v/>
      </c>
      <c r="D19" s="70"/>
      <c r="E19" s="70"/>
      <c r="F19" s="70"/>
      <c r="G19" s="70"/>
      <c r="H19" s="70"/>
      <c r="I19" s="107" t="s">
        <v>19</v>
      </c>
      <c r="J19" s="126" t="str">
        <f t="shared" si="1"/>
        <v/>
      </c>
      <c r="K19" s="71"/>
      <c r="L19" s="72"/>
      <c r="M19" s="83"/>
      <c r="N19" s="266" t="str">
        <f t="shared" si="4"/>
        <v/>
      </c>
      <c r="O19" s="259" t="str">
        <f t="shared" si="5"/>
        <v/>
      </c>
      <c r="P19" s="260" t="str">
        <f t="shared" si="6"/>
        <v/>
      </c>
      <c r="Q19" s="133"/>
      <c r="R19" s="138"/>
    </row>
    <row r="20" spans="1:18" ht="24" customHeight="1" thickBot="1" x14ac:dyDescent="0.3">
      <c r="A20" s="69"/>
      <c r="B20" s="87"/>
      <c r="C20" s="215" t="str">
        <f t="shared" si="0"/>
        <v/>
      </c>
      <c r="D20" s="70"/>
      <c r="E20" s="70"/>
      <c r="F20" s="70"/>
      <c r="G20" s="70"/>
      <c r="H20" s="70"/>
      <c r="I20" s="107" t="s">
        <v>19</v>
      </c>
      <c r="J20" s="126" t="str">
        <f t="shared" si="1"/>
        <v/>
      </c>
      <c r="K20" s="71"/>
      <c r="L20" s="72"/>
      <c r="M20" s="83"/>
      <c r="N20" s="266" t="str">
        <f t="shared" si="4"/>
        <v/>
      </c>
      <c r="O20" s="259" t="str">
        <f t="shared" si="5"/>
        <v/>
      </c>
      <c r="P20" s="260" t="str">
        <f t="shared" si="6"/>
        <v/>
      </c>
      <c r="Q20" s="133"/>
      <c r="R20" s="138"/>
    </row>
    <row r="21" spans="1:18" ht="24" customHeight="1" thickBot="1" x14ac:dyDescent="0.3">
      <c r="A21" s="69"/>
      <c r="B21" s="87"/>
      <c r="C21" s="215" t="str">
        <f t="shared" si="0"/>
        <v/>
      </c>
      <c r="D21" s="70"/>
      <c r="E21" s="70"/>
      <c r="F21" s="70"/>
      <c r="G21" s="70"/>
      <c r="H21" s="70"/>
      <c r="I21" s="107" t="s">
        <v>19</v>
      </c>
      <c r="J21" s="126" t="str">
        <f t="shared" si="1"/>
        <v/>
      </c>
      <c r="K21" s="71"/>
      <c r="L21" s="72"/>
      <c r="M21" s="83"/>
      <c r="N21" s="266" t="str">
        <f t="shared" si="4"/>
        <v/>
      </c>
      <c r="O21" s="259" t="str">
        <f t="shared" si="5"/>
        <v/>
      </c>
      <c r="P21" s="260" t="str">
        <f t="shared" si="6"/>
        <v/>
      </c>
      <c r="Q21" s="133"/>
      <c r="R21" s="138"/>
    </row>
    <row r="22" spans="1:18" ht="24" customHeight="1" thickBot="1" x14ac:dyDescent="0.3">
      <c r="A22" s="69"/>
      <c r="B22" s="87"/>
      <c r="C22" s="215" t="str">
        <f t="shared" si="0"/>
        <v/>
      </c>
      <c r="D22" s="70"/>
      <c r="E22" s="70"/>
      <c r="F22" s="70"/>
      <c r="G22" s="70"/>
      <c r="H22" s="70"/>
      <c r="I22" s="107" t="s">
        <v>19</v>
      </c>
      <c r="J22" s="126" t="str">
        <f t="shared" si="1"/>
        <v/>
      </c>
      <c r="K22" s="71"/>
      <c r="L22" s="72"/>
      <c r="M22" s="83"/>
      <c r="N22" s="266" t="str">
        <f t="shared" si="4"/>
        <v/>
      </c>
      <c r="O22" s="259" t="str">
        <f t="shared" si="5"/>
        <v/>
      </c>
      <c r="P22" s="260" t="str">
        <f t="shared" si="6"/>
        <v/>
      </c>
      <c r="Q22" s="133"/>
      <c r="R22" s="138"/>
    </row>
    <row r="23" spans="1:18" ht="24" customHeight="1" thickBot="1" x14ac:dyDescent="0.3">
      <c r="A23" s="69"/>
      <c r="B23" s="87"/>
      <c r="C23" s="215" t="str">
        <f t="shared" si="0"/>
        <v/>
      </c>
      <c r="D23" s="70"/>
      <c r="E23" s="70"/>
      <c r="F23" s="70"/>
      <c r="G23" s="70"/>
      <c r="H23" s="70"/>
      <c r="I23" s="107" t="s">
        <v>19</v>
      </c>
      <c r="J23" s="126" t="str">
        <f t="shared" si="1"/>
        <v/>
      </c>
      <c r="K23" s="71"/>
      <c r="L23" s="72"/>
      <c r="M23" s="83"/>
      <c r="N23" s="266" t="str">
        <f t="shared" si="4"/>
        <v/>
      </c>
      <c r="O23" s="259" t="str">
        <f t="shared" si="5"/>
        <v/>
      </c>
      <c r="P23" s="260" t="str">
        <f t="shared" si="6"/>
        <v/>
      </c>
      <c r="Q23" s="133"/>
      <c r="R23" s="138"/>
    </row>
    <row r="24" spans="1:18" ht="24" customHeight="1" thickBot="1" x14ac:dyDescent="0.3">
      <c r="A24" s="69"/>
      <c r="B24" s="87"/>
      <c r="C24" s="215" t="str">
        <f t="shared" si="0"/>
        <v/>
      </c>
      <c r="D24" s="70"/>
      <c r="E24" s="70"/>
      <c r="F24" s="70"/>
      <c r="G24" s="70"/>
      <c r="H24" s="70"/>
      <c r="I24" s="107" t="s">
        <v>19</v>
      </c>
      <c r="J24" s="126" t="str">
        <f t="shared" si="1"/>
        <v/>
      </c>
      <c r="K24" s="71"/>
      <c r="L24" s="72"/>
      <c r="M24" s="83"/>
      <c r="N24" s="266" t="str">
        <f t="shared" si="4"/>
        <v/>
      </c>
      <c r="O24" s="259" t="str">
        <f t="shared" si="5"/>
        <v/>
      </c>
      <c r="P24" s="260" t="str">
        <f t="shared" si="6"/>
        <v/>
      </c>
      <c r="Q24" s="133"/>
      <c r="R24" s="138"/>
    </row>
    <row r="25" spans="1:18" ht="24" customHeight="1" thickBot="1" x14ac:dyDescent="0.3">
      <c r="A25" s="73"/>
      <c r="B25" s="88"/>
      <c r="C25" s="217" t="str">
        <f t="shared" si="0"/>
        <v/>
      </c>
      <c r="D25" s="74"/>
      <c r="E25" s="74"/>
      <c r="F25" s="74"/>
      <c r="G25" s="74"/>
      <c r="H25" s="74"/>
      <c r="I25" s="108" t="s">
        <v>19</v>
      </c>
      <c r="J25" s="129" t="str">
        <f t="shared" si="1"/>
        <v/>
      </c>
      <c r="K25" s="75"/>
      <c r="L25" s="76"/>
      <c r="M25" s="84"/>
      <c r="N25" s="267" t="str">
        <f t="shared" si="4"/>
        <v/>
      </c>
      <c r="O25" s="268" t="str">
        <f t="shared" si="5"/>
        <v/>
      </c>
      <c r="P25" s="269" t="str">
        <f t="shared" si="6"/>
        <v/>
      </c>
      <c r="Q25" s="135"/>
      <c r="R25" s="140"/>
    </row>
    <row r="26" spans="1:18" ht="24" customHeight="1" thickBot="1" x14ac:dyDescent="0.3">
      <c r="A26" s="67"/>
      <c r="B26" s="86"/>
      <c r="C26" s="215" t="str">
        <f t="shared" si="0"/>
        <v/>
      </c>
      <c r="D26" s="68"/>
      <c r="E26" s="68"/>
      <c r="F26" s="68"/>
      <c r="G26" s="68"/>
      <c r="H26" s="68"/>
      <c r="I26" s="106" t="s">
        <v>19</v>
      </c>
      <c r="J26" s="128" t="str">
        <f t="shared" ref="J26:J35" si="8">IF(A26=0,"","選択してください")</f>
        <v/>
      </c>
      <c r="K26" s="68"/>
      <c r="L26" s="78"/>
      <c r="M26" s="82"/>
      <c r="N26" s="270" t="str">
        <f t="shared" si="4"/>
        <v/>
      </c>
      <c r="O26" s="271" t="str">
        <f t="shared" si="5"/>
        <v/>
      </c>
      <c r="P26" s="162" t="str">
        <f t="shared" si="6"/>
        <v/>
      </c>
      <c r="Q26" s="132"/>
      <c r="R26" s="78"/>
    </row>
    <row r="27" spans="1:18" ht="24" customHeight="1" thickBot="1" x14ac:dyDescent="0.3">
      <c r="A27" s="69"/>
      <c r="B27" s="87"/>
      <c r="C27" s="215" t="str">
        <f t="shared" si="0"/>
        <v/>
      </c>
      <c r="D27" s="70"/>
      <c r="E27" s="70"/>
      <c r="F27" s="70"/>
      <c r="G27" s="70"/>
      <c r="H27" s="70"/>
      <c r="I27" s="107" t="s">
        <v>19</v>
      </c>
      <c r="J27" s="126" t="str">
        <f t="shared" si="8"/>
        <v/>
      </c>
      <c r="K27" s="71"/>
      <c r="L27" s="72"/>
      <c r="M27" s="83"/>
      <c r="N27" s="258" t="str">
        <f t="shared" si="4"/>
        <v/>
      </c>
      <c r="O27" s="259" t="str">
        <f t="shared" si="5"/>
        <v/>
      </c>
      <c r="P27" s="260" t="str">
        <f t="shared" si="6"/>
        <v/>
      </c>
      <c r="Q27" s="133"/>
      <c r="R27" s="138"/>
    </row>
    <row r="28" spans="1:18" ht="24" customHeight="1" thickBot="1" x14ac:dyDescent="0.3">
      <c r="A28" s="69"/>
      <c r="B28" s="87"/>
      <c r="C28" s="215" t="str">
        <f t="shared" si="0"/>
        <v/>
      </c>
      <c r="D28" s="70"/>
      <c r="E28" s="70"/>
      <c r="F28" s="70"/>
      <c r="G28" s="70"/>
      <c r="H28" s="70"/>
      <c r="I28" s="107" t="s">
        <v>19</v>
      </c>
      <c r="J28" s="126" t="str">
        <f t="shared" si="8"/>
        <v/>
      </c>
      <c r="K28" s="71"/>
      <c r="L28" s="72"/>
      <c r="M28" s="83"/>
      <c r="N28" s="258" t="str">
        <f t="shared" si="4"/>
        <v/>
      </c>
      <c r="O28" s="259" t="str">
        <f t="shared" si="5"/>
        <v/>
      </c>
      <c r="P28" s="260" t="str">
        <f t="shared" si="6"/>
        <v/>
      </c>
      <c r="Q28" s="133"/>
      <c r="R28" s="138"/>
    </row>
    <row r="29" spans="1:18" ht="24" customHeight="1" thickBot="1" x14ac:dyDescent="0.3">
      <c r="A29" s="69"/>
      <c r="B29" s="87"/>
      <c r="C29" s="215" t="str">
        <f t="shared" si="0"/>
        <v/>
      </c>
      <c r="D29" s="70"/>
      <c r="E29" s="70"/>
      <c r="F29" s="70"/>
      <c r="G29" s="70"/>
      <c r="H29" s="70"/>
      <c r="I29" s="107" t="s">
        <v>19</v>
      </c>
      <c r="J29" s="126" t="str">
        <f t="shared" si="8"/>
        <v/>
      </c>
      <c r="K29" s="71"/>
      <c r="L29" s="72"/>
      <c r="M29" s="83"/>
      <c r="N29" s="258" t="str">
        <f t="shared" si="4"/>
        <v/>
      </c>
      <c r="O29" s="259" t="str">
        <f t="shared" si="5"/>
        <v/>
      </c>
      <c r="P29" s="260" t="str">
        <f t="shared" si="6"/>
        <v/>
      </c>
      <c r="Q29" s="133"/>
      <c r="R29" s="138"/>
    </row>
    <row r="30" spans="1:18" ht="24" customHeight="1" thickBot="1" x14ac:dyDescent="0.3">
      <c r="A30" s="69"/>
      <c r="B30" s="87"/>
      <c r="C30" s="215" t="str">
        <f t="shared" si="0"/>
        <v/>
      </c>
      <c r="D30" s="70"/>
      <c r="E30" s="70"/>
      <c r="F30" s="70"/>
      <c r="G30" s="70"/>
      <c r="H30" s="70"/>
      <c r="I30" s="107" t="s">
        <v>19</v>
      </c>
      <c r="J30" s="126" t="str">
        <f t="shared" si="8"/>
        <v/>
      </c>
      <c r="K30" s="71"/>
      <c r="L30" s="72"/>
      <c r="M30" s="83"/>
      <c r="N30" s="258" t="str">
        <f t="shared" si="4"/>
        <v/>
      </c>
      <c r="O30" s="259" t="str">
        <f t="shared" si="5"/>
        <v/>
      </c>
      <c r="P30" s="260" t="str">
        <f t="shared" si="6"/>
        <v/>
      </c>
      <c r="Q30" s="133"/>
      <c r="R30" s="138"/>
    </row>
    <row r="31" spans="1:18" ht="24" customHeight="1" thickBot="1" x14ac:dyDescent="0.3">
      <c r="A31" s="69"/>
      <c r="B31" s="87"/>
      <c r="C31" s="215" t="str">
        <f t="shared" si="0"/>
        <v/>
      </c>
      <c r="D31" s="70"/>
      <c r="E31" s="70"/>
      <c r="F31" s="70"/>
      <c r="G31" s="70"/>
      <c r="H31" s="70"/>
      <c r="I31" s="107" t="s">
        <v>19</v>
      </c>
      <c r="J31" s="126" t="str">
        <f t="shared" si="8"/>
        <v/>
      </c>
      <c r="K31" s="71"/>
      <c r="L31" s="72"/>
      <c r="M31" s="83"/>
      <c r="N31" s="258" t="str">
        <f t="shared" si="4"/>
        <v/>
      </c>
      <c r="O31" s="259" t="str">
        <f t="shared" si="5"/>
        <v/>
      </c>
      <c r="P31" s="260" t="str">
        <f t="shared" si="6"/>
        <v/>
      </c>
      <c r="Q31" s="133"/>
      <c r="R31" s="138"/>
    </row>
    <row r="32" spans="1:18" ht="24" customHeight="1" thickBot="1" x14ac:dyDescent="0.3">
      <c r="A32" s="69"/>
      <c r="B32" s="87"/>
      <c r="C32" s="215" t="str">
        <f t="shared" si="0"/>
        <v/>
      </c>
      <c r="D32" s="70"/>
      <c r="E32" s="70"/>
      <c r="F32" s="70"/>
      <c r="G32" s="70"/>
      <c r="H32" s="70"/>
      <c r="I32" s="107" t="s">
        <v>19</v>
      </c>
      <c r="J32" s="126" t="str">
        <f t="shared" si="8"/>
        <v/>
      </c>
      <c r="K32" s="71"/>
      <c r="L32" s="72"/>
      <c r="M32" s="83"/>
      <c r="N32" s="258" t="str">
        <f t="shared" si="4"/>
        <v/>
      </c>
      <c r="O32" s="259" t="str">
        <f t="shared" si="5"/>
        <v/>
      </c>
      <c r="P32" s="260" t="str">
        <f t="shared" si="6"/>
        <v/>
      </c>
      <c r="Q32" s="133"/>
      <c r="R32" s="138"/>
    </row>
    <row r="33" spans="1:18" ht="24" customHeight="1" thickBot="1" x14ac:dyDescent="0.3">
      <c r="A33" s="69"/>
      <c r="B33" s="87"/>
      <c r="C33" s="215" t="str">
        <f t="shared" si="0"/>
        <v/>
      </c>
      <c r="D33" s="70"/>
      <c r="E33" s="70"/>
      <c r="F33" s="70"/>
      <c r="G33" s="70"/>
      <c r="H33" s="70"/>
      <c r="I33" s="107" t="s">
        <v>19</v>
      </c>
      <c r="J33" s="126" t="str">
        <f t="shared" si="8"/>
        <v/>
      </c>
      <c r="K33" s="71"/>
      <c r="L33" s="72"/>
      <c r="M33" s="83"/>
      <c r="N33" s="258" t="str">
        <f t="shared" si="4"/>
        <v/>
      </c>
      <c r="O33" s="259" t="str">
        <f t="shared" si="5"/>
        <v/>
      </c>
      <c r="P33" s="260" t="str">
        <f t="shared" si="6"/>
        <v/>
      </c>
      <c r="Q33" s="133"/>
      <c r="R33" s="138"/>
    </row>
    <row r="34" spans="1:18" ht="24" customHeight="1" thickBot="1" x14ac:dyDescent="0.3">
      <c r="A34" s="69"/>
      <c r="B34" s="87"/>
      <c r="C34" s="215" t="str">
        <f t="shared" si="0"/>
        <v/>
      </c>
      <c r="D34" s="70"/>
      <c r="E34" s="70"/>
      <c r="F34" s="70"/>
      <c r="G34" s="70"/>
      <c r="H34" s="70"/>
      <c r="I34" s="107" t="s">
        <v>19</v>
      </c>
      <c r="J34" s="126" t="str">
        <f t="shared" si="8"/>
        <v/>
      </c>
      <c r="K34" s="71"/>
      <c r="L34" s="72"/>
      <c r="M34" s="83"/>
      <c r="N34" s="258" t="str">
        <f t="shared" si="4"/>
        <v/>
      </c>
      <c r="O34" s="259" t="str">
        <f t="shared" si="5"/>
        <v/>
      </c>
      <c r="P34" s="260" t="str">
        <f t="shared" si="6"/>
        <v/>
      </c>
      <c r="Q34" s="133"/>
      <c r="R34" s="138"/>
    </row>
    <row r="35" spans="1:18" ht="24" customHeight="1" thickBot="1" x14ac:dyDescent="0.3">
      <c r="A35" s="73"/>
      <c r="B35" s="88"/>
      <c r="C35" s="217" t="str">
        <f t="shared" si="0"/>
        <v/>
      </c>
      <c r="D35" s="74"/>
      <c r="E35" s="74"/>
      <c r="F35" s="74"/>
      <c r="G35" s="74"/>
      <c r="H35" s="74"/>
      <c r="I35" s="108" t="s">
        <v>19</v>
      </c>
      <c r="J35" s="129" t="str">
        <f t="shared" si="8"/>
        <v/>
      </c>
      <c r="K35" s="75"/>
      <c r="L35" s="76"/>
      <c r="M35" s="84"/>
      <c r="N35" s="261" t="str">
        <f t="shared" si="4"/>
        <v/>
      </c>
      <c r="O35" s="262" t="str">
        <f t="shared" si="5"/>
        <v/>
      </c>
      <c r="P35" s="263" t="str">
        <f t="shared" si="6"/>
        <v/>
      </c>
      <c r="Q35" s="135"/>
      <c r="R35" s="140"/>
    </row>
    <row r="36" spans="1:18" ht="24" customHeight="1" thickBot="1" x14ac:dyDescent="0.3">
      <c r="A36" s="77"/>
      <c r="B36" s="89"/>
      <c r="C36" s="218" t="str">
        <f t="shared" si="0"/>
        <v/>
      </c>
      <c r="D36" s="71"/>
      <c r="E36" s="71"/>
      <c r="F36" s="71"/>
      <c r="G36" s="71"/>
      <c r="H36" s="71"/>
      <c r="I36" s="109" t="s">
        <v>19</v>
      </c>
      <c r="J36" s="130" t="str">
        <f t="shared" si="1"/>
        <v/>
      </c>
      <c r="K36" s="71"/>
      <c r="L36" s="72"/>
      <c r="M36" s="85"/>
      <c r="N36" s="264" t="str">
        <f t="shared" si="4"/>
        <v/>
      </c>
      <c r="O36" s="265" t="str">
        <f t="shared" si="5"/>
        <v/>
      </c>
      <c r="P36" s="160" t="str">
        <f t="shared" si="6"/>
        <v/>
      </c>
      <c r="Q36" s="136"/>
      <c r="R36" s="72"/>
    </row>
    <row r="37" spans="1:18" ht="24" customHeight="1" thickBot="1" x14ac:dyDescent="0.3">
      <c r="A37" s="69"/>
      <c r="B37" s="87"/>
      <c r="C37" s="215" t="str">
        <f t="shared" si="0"/>
        <v/>
      </c>
      <c r="D37" s="70"/>
      <c r="E37" s="70"/>
      <c r="F37" s="70"/>
      <c r="G37" s="70"/>
      <c r="H37" s="70"/>
      <c r="I37" s="107" t="s">
        <v>19</v>
      </c>
      <c r="J37" s="126" t="str">
        <f t="shared" si="1"/>
        <v/>
      </c>
      <c r="K37" s="71"/>
      <c r="L37" s="72"/>
      <c r="M37" s="83"/>
      <c r="N37" s="266" t="str">
        <f t="shared" si="4"/>
        <v/>
      </c>
      <c r="O37" s="259" t="str">
        <f t="shared" si="5"/>
        <v/>
      </c>
      <c r="P37" s="260" t="str">
        <f t="shared" si="6"/>
        <v/>
      </c>
      <c r="Q37" s="133"/>
      <c r="R37" s="138"/>
    </row>
    <row r="38" spans="1:18" ht="24" customHeight="1" thickBot="1" x14ac:dyDescent="0.3">
      <c r="A38" s="69"/>
      <c r="B38" s="87"/>
      <c r="C38" s="215" t="str">
        <f t="shared" si="0"/>
        <v/>
      </c>
      <c r="D38" s="70"/>
      <c r="E38" s="70"/>
      <c r="F38" s="70"/>
      <c r="G38" s="70"/>
      <c r="H38" s="70"/>
      <c r="I38" s="107" t="s">
        <v>19</v>
      </c>
      <c r="J38" s="126" t="str">
        <f t="shared" si="1"/>
        <v/>
      </c>
      <c r="K38" s="71"/>
      <c r="L38" s="72"/>
      <c r="M38" s="83"/>
      <c r="N38" s="266" t="str">
        <f t="shared" si="4"/>
        <v/>
      </c>
      <c r="O38" s="259" t="str">
        <f t="shared" si="5"/>
        <v/>
      </c>
      <c r="P38" s="260" t="str">
        <f t="shared" si="6"/>
        <v/>
      </c>
      <c r="Q38" s="133"/>
      <c r="R38" s="138"/>
    </row>
    <row r="39" spans="1:18" ht="24" customHeight="1" thickBot="1" x14ac:dyDescent="0.3">
      <c r="A39" s="69"/>
      <c r="B39" s="87"/>
      <c r="C39" s="215" t="str">
        <f t="shared" si="0"/>
        <v/>
      </c>
      <c r="D39" s="70"/>
      <c r="E39" s="70"/>
      <c r="F39" s="70"/>
      <c r="G39" s="70"/>
      <c r="H39" s="70"/>
      <c r="I39" s="107" t="s">
        <v>19</v>
      </c>
      <c r="J39" s="126" t="str">
        <f t="shared" si="1"/>
        <v/>
      </c>
      <c r="K39" s="71"/>
      <c r="L39" s="72"/>
      <c r="M39" s="83"/>
      <c r="N39" s="266" t="str">
        <f t="shared" si="4"/>
        <v/>
      </c>
      <c r="O39" s="259" t="str">
        <f t="shared" si="5"/>
        <v/>
      </c>
      <c r="P39" s="260" t="str">
        <f t="shared" si="6"/>
        <v/>
      </c>
      <c r="Q39" s="133"/>
      <c r="R39" s="138"/>
    </row>
    <row r="40" spans="1:18" ht="24" customHeight="1" thickBot="1" x14ac:dyDescent="0.3">
      <c r="A40" s="69"/>
      <c r="B40" s="87"/>
      <c r="C40" s="215" t="str">
        <f t="shared" si="0"/>
        <v/>
      </c>
      <c r="D40" s="70"/>
      <c r="E40" s="70"/>
      <c r="F40" s="70"/>
      <c r="G40" s="70"/>
      <c r="H40" s="70"/>
      <c r="I40" s="107" t="s">
        <v>19</v>
      </c>
      <c r="J40" s="126" t="str">
        <f t="shared" si="1"/>
        <v/>
      </c>
      <c r="K40" s="71"/>
      <c r="L40" s="72"/>
      <c r="M40" s="83"/>
      <c r="N40" s="266" t="str">
        <f t="shared" si="4"/>
        <v/>
      </c>
      <c r="O40" s="259" t="str">
        <f t="shared" si="5"/>
        <v/>
      </c>
      <c r="P40" s="260" t="str">
        <f t="shared" si="6"/>
        <v/>
      </c>
      <c r="Q40" s="133"/>
      <c r="R40" s="138"/>
    </row>
    <row r="41" spans="1:18" ht="24" customHeight="1" thickBot="1" x14ac:dyDescent="0.3">
      <c r="A41" s="69"/>
      <c r="B41" s="87"/>
      <c r="C41" s="215" t="str">
        <f t="shared" si="0"/>
        <v/>
      </c>
      <c r="D41" s="70"/>
      <c r="E41" s="70"/>
      <c r="F41" s="70"/>
      <c r="G41" s="70"/>
      <c r="H41" s="70"/>
      <c r="I41" s="107" t="s">
        <v>19</v>
      </c>
      <c r="J41" s="126" t="str">
        <f t="shared" si="1"/>
        <v/>
      </c>
      <c r="K41" s="71"/>
      <c r="L41" s="72"/>
      <c r="M41" s="83"/>
      <c r="N41" s="266" t="str">
        <f t="shared" si="4"/>
        <v/>
      </c>
      <c r="O41" s="259" t="str">
        <f t="shared" si="5"/>
        <v/>
      </c>
      <c r="P41" s="260" t="str">
        <f t="shared" si="6"/>
        <v/>
      </c>
      <c r="Q41" s="133"/>
      <c r="R41" s="138"/>
    </row>
    <row r="42" spans="1:18" ht="24" customHeight="1" thickBot="1" x14ac:dyDescent="0.3">
      <c r="A42" s="69"/>
      <c r="B42" s="87"/>
      <c r="C42" s="215" t="str">
        <f t="shared" si="0"/>
        <v/>
      </c>
      <c r="D42" s="70"/>
      <c r="E42" s="70"/>
      <c r="F42" s="70"/>
      <c r="G42" s="70"/>
      <c r="H42" s="70"/>
      <c r="I42" s="107" t="s">
        <v>19</v>
      </c>
      <c r="J42" s="126" t="str">
        <f t="shared" si="1"/>
        <v/>
      </c>
      <c r="K42" s="71"/>
      <c r="L42" s="72"/>
      <c r="M42" s="83"/>
      <c r="N42" s="266" t="str">
        <f t="shared" si="4"/>
        <v/>
      </c>
      <c r="O42" s="259" t="str">
        <f t="shared" si="5"/>
        <v/>
      </c>
      <c r="P42" s="260" t="str">
        <f t="shared" si="6"/>
        <v/>
      </c>
      <c r="Q42" s="133"/>
      <c r="R42" s="138"/>
    </row>
    <row r="43" spans="1:18" ht="24" customHeight="1" thickBot="1" x14ac:dyDescent="0.3">
      <c r="A43" s="69"/>
      <c r="B43" s="87"/>
      <c r="C43" s="215" t="str">
        <f t="shared" si="0"/>
        <v/>
      </c>
      <c r="D43" s="70"/>
      <c r="E43" s="70"/>
      <c r="F43" s="70"/>
      <c r="G43" s="70"/>
      <c r="H43" s="70"/>
      <c r="I43" s="107" t="s">
        <v>19</v>
      </c>
      <c r="J43" s="126" t="str">
        <f t="shared" si="1"/>
        <v/>
      </c>
      <c r="K43" s="71"/>
      <c r="L43" s="72"/>
      <c r="M43" s="83"/>
      <c r="N43" s="266" t="str">
        <f t="shared" si="4"/>
        <v/>
      </c>
      <c r="O43" s="259" t="str">
        <f t="shared" si="5"/>
        <v/>
      </c>
      <c r="P43" s="260" t="str">
        <f t="shared" si="6"/>
        <v/>
      </c>
      <c r="Q43" s="133"/>
      <c r="R43" s="138"/>
    </row>
    <row r="44" spans="1:18" ht="24" customHeight="1" thickBot="1" x14ac:dyDescent="0.3">
      <c r="A44" s="69"/>
      <c r="B44" s="87"/>
      <c r="C44" s="215" t="str">
        <f t="shared" si="0"/>
        <v/>
      </c>
      <c r="D44" s="70"/>
      <c r="E44" s="70"/>
      <c r="F44" s="70"/>
      <c r="G44" s="70"/>
      <c r="H44" s="70"/>
      <c r="I44" s="107" t="s">
        <v>19</v>
      </c>
      <c r="J44" s="126" t="str">
        <f t="shared" si="1"/>
        <v/>
      </c>
      <c r="K44" s="71"/>
      <c r="L44" s="72"/>
      <c r="M44" s="83"/>
      <c r="N44" s="266" t="str">
        <f t="shared" si="4"/>
        <v/>
      </c>
      <c r="O44" s="259" t="str">
        <f t="shared" si="5"/>
        <v/>
      </c>
      <c r="P44" s="260" t="str">
        <f t="shared" si="6"/>
        <v/>
      </c>
      <c r="Q44" s="133"/>
      <c r="R44" s="138"/>
    </row>
    <row r="45" spans="1:18" ht="24" customHeight="1" thickBot="1" x14ac:dyDescent="0.3">
      <c r="A45" s="119"/>
      <c r="B45" s="120"/>
      <c r="C45" s="216" t="str">
        <f t="shared" si="0"/>
        <v/>
      </c>
      <c r="D45" s="121"/>
      <c r="E45" s="121"/>
      <c r="F45" s="121"/>
      <c r="G45" s="121"/>
      <c r="H45" s="121"/>
      <c r="I45" s="122" t="s">
        <v>19</v>
      </c>
      <c r="J45" s="127" t="str">
        <f t="shared" si="1"/>
        <v/>
      </c>
      <c r="K45" s="123"/>
      <c r="L45" s="124"/>
      <c r="M45" s="125"/>
      <c r="N45" s="267" t="str">
        <f t="shared" si="4"/>
        <v/>
      </c>
      <c r="O45" s="268" t="str">
        <f t="shared" si="5"/>
        <v/>
      </c>
      <c r="P45" s="269" t="str">
        <f t="shared" si="6"/>
        <v/>
      </c>
      <c r="Q45" s="134"/>
      <c r="R45" s="139"/>
    </row>
    <row r="46" spans="1:18" ht="24" customHeight="1" thickBot="1" x14ac:dyDescent="0.3">
      <c r="A46" s="67"/>
      <c r="B46" s="86"/>
      <c r="C46" s="215" t="str">
        <f t="shared" si="0"/>
        <v/>
      </c>
      <c r="D46" s="68"/>
      <c r="E46" s="68"/>
      <c r="F46" s="68"/>
      <c r="G46" s="68"/>
      <c r="H46" s="68"/>
      <c r="I46" s="106" t="s">
        <v>19</v>
      </c>
      <c r="J46" s="128" t="str">
        <f t="shared" si="1"/>
        <v/>
      </c>
      <c r="K46" s="68"/>
      <c r="L46" s="78"/>
      <c r="M46" s="82"/>
      <c r="N46" s="270" t="str">
        <f t="shared" si="4"/>
        <v/>
      </c>
      <c r="O46" s="271" t="str">
        <f t="shared" si="5"/>
        <v/>
      </c>
      <c r="P46" s="162" t="str">
        <f t="shared" si="6"/>
        <v/>
      </c>
      <c r="Q46" s="132"/>
      <c r="R46" s="78"/>
    </row>
    <row r="47" spans="1:18" ht="24" customHeight="1" thickBot="1" x14ac:dyDescent="0.3">
      <c r="A47" s="69"/>
      <c r="B47" s="87"/>
      <c r="C47" s="215" t="str">
        <f t="shared" si="0"/>
        <v/>
      </c>
      <c r="D47" s="70"/>
      <c r="E47" s="70"/>
      <c r="F47" s="70"/>
      <c r="G47" s="70"/>
      <c r="H47" s="70"/>
      <c r="I47" s="107" t="s">
        <v>19</v>
      </c>
      <c r="J47" s="126" t="str">
        <f t="shared" si="1"/>
        <v/>
      </c>
      <c r="K47" s="71"/>
      <c r="L47" s="72"/>
      <c r="M47" s="83"/>
      <c r="N47" s="258" t="str">
        <f t="shared" si="4"/>
        <v/>
      </c>
      <c r="O47" s="259" t="str">
        <f t="shared" si="5"/>
        <v/>
      </c>
      <c r="P47" s="260" t="str">
        <f t="shared" si="6"/>
        <v/>
      </c>
      <c r="Q47" s="133"/>
      <c r="R47" s="138"/>
    </row>
    <row r="48" spans="1:18" ht="24" customHeight="1" thickBot="1" x14ac:dyDescent="0.3">
      <c r="A48" s="69"/>
      <c r="B48" s="87"/>
      <c r="C48" s="215" t="str">
        <f t="shared" si="0"/>
        <v/>
      </c>
      <c r="D48" s="70"/>
      <c r="E48" s="70"/>
      <c r="F48" s="70"/>
      <c r="G48" s="70"/>
      <c r="H48" s="70"/>
      <c r="I48" s="107" t="s">
        <v>19</v>
      </c>
      <c r="J48" s="126" t="str">
        <f t="shared" si="1"/>
        <v/>
      </c>
      <c r="K48" s="71"/>
      <c r="L48" s="72"/>
      <c r="M48" s="83"/>
      <c r="N48" s="258" t="str">
        <f t="shared" si="4"/>
        <v/>
      </c>
      <c r="O48" s="259" t="str">
        <f t="shared" si="5"/>
        <v/>
      </c>
      <c r="P48" s="260" t="str">
        <f t="shared" si="6"/>
        <v/>
      </c>
      <c r="Q48" s="133"/>
      <c r="R48" s="138"/>
    </row>
    <row r="49" spans="1:18" ht="24" customHeight="1" thickBot="1" x14ac:dyDescent="0.3">
      <c r="A49" s="69"/>
      <c r="B49" s="87"/>
      <c r="C49" s="215" t="str">
        <f t="shared" si="0"/>
        <v/>
      </c>
      <c r="D49" s="70"/>
      <c r="E49" s="70"/>
      <c r="F49" s="70"/>
      <c r="G49" s="70"/>
      <c r="H49" s="70"/>
      <c r="I49" s="107" t="s">
        <v>19</v>
      </c>
      <c r="J49" s="126" t="str">
        <f t="shared" si="1"/>
        <v/>
      </c>
      <c r="K49" s="71"/>
      <c r="L49" s="72"/>
      <c r="M49" s="83"/>
      <c r="N49" s="258" t="str">
        <f t="shared" si="4"/>
        <v/>
      </c>
      <c r="O49" s="259" t="str">
        <f t="shared" si="5"/>
        <v/>
      </c>
      <c r="P49" s="260" t="str">
        <f t="shared" si="6"/>
        <v/>
      </c>
      <c r="Q49" s="133"/>
      <c r="R49" s="138"/>
    </row>
    <row r="50" spans="1:18" ht="24" customHeight="1" thickBot="1" x14ac:dyDescent="0.3">
      <c r="A50" s="69"/>
      <c r="B50" s="87"/>
      <c r="C50" s="215" t="str">
        <f t="shared" si="0"/>
        <v/>
      </c>
      <c r="D50" s="70"/>
      <c r="E50" s="70"/>
      <c r="F50" s="70"/>
      <c r="G50" s="70"/>
      <c r="H50" s="70"/>
      <c r="I50" s="107" t="s">
        <v>19</v>
      </c>
      <c r="J50" s="126" t="str">
        <f t="shared" si="1"/>
        <v/>
      </c>
      <c r="K50" s="71"/>
      <c r="L50" s="72"/>
      <c r="M50" s="83"/>
      <c r="N50" s="258" t="str">
        <f t="shared" si="4"/>
        <v/>
      </c>
      <c r="O50" s="259" t="str">
        <f t="shared" si="5"/>
        <v/>
      </c>
      <c r="P50" s="260" t="str">
        <f t="shared" si="6"/>
        <v/>
      </c>
      <c r="Q50" s="133"/>
      <c r="R50" s="138"/>
    </row>
    <row r="51" spans="1:18" ht="24" customHeight="1" thickBot="1" x14ac:dyDescent="0.3">
      <c r="A51" s="69"/>
      <c r="B51" s="87"/>
      <c r="C51" s="215" t="str">
        <f t="shared" si="0"/>
        <v/>
      </c>
      <c r="D51" s="70"/>
      <c r="E51" s="70"/>
      <c r="F51" s="70"/>
      <c r="G51" s="70"/>
      <c r="H51" s="70"/>
      <c r="I51" s="107" t="s">
        <v>19</v>
      </c>
      <c r="J51" s="126" t="str">
        <f t="shared" si="1"/>
        <v/>
      </c>
      <c r="K51" s="71"/>
      <c r="L51" s="72"/>
      <c r="M51" s="83"/>
      <c r="N51" s="258" t="str">
        <f t="shared" si="4"/>
        <v/>
      </c>
      <c r="O51" s="259" t="str">
        <f t="shared" si="5"/>
        <v/>
      </c>
      <c r="P51" s="260" t="str">
        <f t="shared" si="6"/>
        <v/>
      </c>
      <c r="Q51" s="133"/>
      <c r="R51" s="138"/>
    </row>
    <row r="52" spans="1:18" ht="24" customHeight="1" thickBot="1" x14ac:dyDescent="0.3">
      <c r="A52" s="69"/>
      <c r="B52" s="87"/>
      <c r="C52" s="215" t="str">
        <f t="shared" si="0"/>
        <v/>
      </c>
      <c r="D52" s="70"/>
      <c r="E52" s="70"/>
      <c r="F52" s="70"/>
      <c r="G52" s="70"/>
      <c r="H52" s="70"/>
      <c r="I52" s="107" t="s">
        <v>19</v>
      </c>
      <c r="J52" s="126" t="str">
        <f t="shared" si="1"/>
        <v/>
      </c>
      <c r="K52" s="71"/>
      <c r="L52" s="72"/>
      <c r="M52" s="83"/>
      <c r="N52" s="258" t="str">
        <f t="shared" si="4"/>
        <v/>
      </c>
      <c r="O52" s="259" t="str">
        <f t="shared" si="5"/>
        <v/>
      </c>
      <c r="P52" s="260" t="str">
        <f t="shared" si="6"/>
        <v/>
      </c>
      <c r="Q52" s="133"/>
      <c r="R52" s="138"/>
    </row>
    <row r="53" spans="1:18" ht="24" customHeight="1" thickBot="1" x14ac:dyDescent="0.3">
      <c r="A53" s="69"/>
      <c r="B53" s="87"/>
      <c r="C53" s="215" t="str">
        <f t="shared" si="0"/>
        <v/>
      </c>
      <c r="D53" s="70"/>
      <c r="E53" s="70"/>
      <c r="F53" s="70"/>
      <c r="G53" s="70"/>
      <c r="H53" s="70"/>
      <c r="I53" s="107" t="s">
        <v>19</v>
      </c>
      <c r="J53" s="126" t="str">
        <f t="shared" si="1"/>
        <v/>
      </c>
      <c r="K53" s="71"/>
      <c r="L53" s="72"/>
      <c r="M53" s="83"/>
      <c r="N53" s="258" t="str">
        <f t="shared" si="4"/>
        <v/>
      </c>
      <c r="O53" s="259" t="str">
        <f t="shared" si="5"/>
        <v/>
      </c>
      <c r="P53" s="260" t="str">
        <f t="shared" si="6"/>
        <v/>
      </c>
      <c r="Q53" s="133"/>
      <c r="R53" s="138"/>
    </row>
    <row r="54" spans="1:18" ht="24" customHeight="1" thickBot="1" x14ac:dyDescent="0.3">
      <c r="A54" s="69"/>
      <c r="B54" s="87"/>
      <c r="C54" s="215" t="str">
        <f t="shared" si="0"/>
        <v/>
      </c>
      <c r="D54" s="70"/>
      <c r="E54" s="70"/>
      <c r="F54" s="70"/>
      <c r="G54" s="70"/>
      <c r="H54" s="70"/>
      <c r="I54" s="107" t="s">
        <v>19</v>
      </c>
      <c r="J54" s="126" t="str">
        <f t="shared" si="1"/>
        <v/>
      </c>
      <c r="K54" s="71"/>
      <c r="L54" s="72"/>
      <c r="M54" s="83"/>
      <c r="N54" s="258" t="str">
        <f t="shared" si="4"/>
        <v/>
      </c>
      <c r="O54" s="259" t="str">
        <f t="shared" si="5"/>
        <v/>
      </c>
      <c r="P54" s="260" t="str">
        <f t="shared" si="6"/>
        <v/>
      </c>
      <c r="Q54" s="133"/>
      <c r="R54" s="138"/>
    </row>
    <row r="55" spans="1:18" ht="24" customHeight="1" thickBot="1" x14ac:dyDescent="0.3">
      <c r="A55" s="73"/>
      <c r="B55" s="88"/>
      <c r="C55" s="217" t="str">
        <f t="shared" si="0"/>
        <v/>
      </c>
      <c r="D55" s="74"/>
      <c r="E55" s="74"/>
      <c r="F55" s="74"/>
      <c r="G55" s="74"/>
      <c r="H55" s="74"/>
      <c r="I55" s="108"/>
      <c r="J55" s="129" t="str">
        <f t="shared" si="1"/>
        <v/>
      </c>
      <c r="K55" s="75"/>
      <c r="L55" s="76"/>
      <c r="M55" s="84"/>
      <c r="N55" s="261" t="str">
        <f t="shared" si="4"/>
        <v/>
      </c>
      <c r="O55" s="262" t="str">
        <f t="shared" si="5"/>
        <v/>
      </c>
      <c r="P55" s="263" t="str">
        <f t="shared" si="6"/>
        <v/>
      </c>
      <c r="Q55" s="135"/>
      <c r="R55" s="140"/>
    </row>
    <row r="56" spans="1:18" x14ac:dyDescent="0.25">
      <c r="A56" s="64"/>
      <c r="B56" s="64"/>
      <c r="C56" s="80"/>
      <c r="D56" s="64"/>
      <c r="E56" s="64"/>
      <c r="F56" s="64"/>
      <c r="G56" s="64"/>
      <c r="H56" s="64"/>
      <c r="I56" s="64"/>
      <c r="J56" s="64"/>
      <c r="K56" s="64"/>
      <c r="L56" s="64"/>
    </row>
    <row r="57" spans="1:18" x14ac:dyDescent="0.25">
      <c r="A57" s="64"/>
      <c r="B57" s="64"/>
      <c r="C57" s="80"/>
      <c r="D57" s="64"/>
      <c r="E57" s="64"/>
      <c r="F57" s="64"/>
      <c r="G57" s="64"/>
      <c r="H57" s="64"/>
      <c r="I57" s="64"/>
      <c r="J57" s="64"/>
      <c r="K57" s="64"/>
      <c r="L57" s="64"/>
    </row>
    <row r="58" spans="1:18" x14ac:dyDescent="0.25">
      <c r="A58" s="64"/>
      <c r="B58" s="64"/>
      <c r="C58" s="80"/>
      <c r="D58" s="64"/>
      <c r="E58" s="64"/>
      <c r="F58" s="64"/>
      <c r="G58" s="64"/>
      <c r="H58" s="64"/>
      <c r="I58" s="64"/>
      <c r="J58" s="64"/>
      <c r="K58" s="64"/>
      <c r="L58" s="64"/>
    </row>
    <row r="59" spans="1:18" x14ac:dyDescent="0.25">
      <c r="A59" s="64"/>
      <c r="B59" s="64"/>
      <c r="C59" s="80"/>
      <c r="D59" s="64"/>
      <c r="E59" s="64"/>
      <c r="F59" s="64"/>
      <c r="G59" s="64"/>
      <c r="H59" s="64"/>
      <c r="I59" s="64"/>
      <c r="J59" s="64"/>
      <c r="K59" s="64"/>
      <c r="L59" s="64"/>
    </row>
    <row r="60" spans="1:18" x14ac:dyDescent="0.25">
      <c r="A60" s="64"/>
      <c r="B60" s="64"/>
      <c r="C60" s="80"/>
      <c r="D60" s="64"/>
      <c r="E60" s="64"/>
      <c r="F60" s="64"/>
      <c r="G60" s="64"/>
      <c r="H60" s="64"/>
      <c r="I60" s="64"/>
      <c r="J60" s="64"/>
      <c r="K60" s="64"/>
      <c r="L60" s="64"/>
    </row>
    <row r="61" spans="1:18" x14ac:dyDescent="0.25">
      <c r="A61" s="64"/>
      <c r="B61" s="64"/>
      <c r="C61" s="80"/>
      <c r="D61" s="64"/>
      <c r="E61" s="64"/>
      <c r="F61" s="64"/>
      <c r="G61" s="64"/>
      <c r="H61" s="64"/>
      <c r="I61" s="64"/>
      <c r="J61" s="64"/>
      <c r="K61" s="64"/>
      <c r="L61" s="64"/>
    </row>
    <row r="62" spans="1:18" x14ac:dyDescent="0.25">
      <c r="A62" s="64"/>
      <c r="B62" s="64"/>
      <c r="C62" s="80"/>
      <c r="D62" s="64"/>
      <c r="E62" s="64"/>
      <c r="F62" s="64"/>
      <c r="G62" s="64"/>
      <c r="H62" s="64"/>
      <c r="I62" s="64"/>
      <c r="J62" s="64"/>
      <c r="K62" s="64"/>
      <c r="L62" s="64"/>
    </row>
  </sheetData>
  <sheetProtection algorithmName="SHA-512" hashValue="9ecXJtOjvf/+kairYoWAIgR6MZh83WmSn3KZTLz+hCP/w65PzKQmHrsf/cixQotzNdZ65P9bNHuf7/30ZUPuFQ==" saltValue="kiYhx9OrkLFLcAmDK+2kYA==" spinCount="100000" sheet="1" selectLockedCells="1"/>
  <mergeCells count="17">
    <mergeCell ref="M3:M4"/>
    <mergeCell ref="Q3:R3"/>
    <mergeCell ref="H3:H4"/>
    <mergeCell ref="J3:J4"/>
    <mergeCell ref="K3:L3"/>
    <mergeCell ref="O3:P3"/>
    <mergeCell ref="N3:N4"/>
    <mergeCell ref="A1:F1"/>
    <mergeCell ref="K1:L1"/>
    <mergeCell ref="A3:A4"/>
    <mergeCell ref="I3:I4"/>
    <mergeCell ref="C3:C4"/>
    <mergeCell ref="B3:B4"/>
    <mergeCell ref="D3:D4"/>
    <mergeCell ref="E3:E4"/>
    <mergeCell ref="F3:F4"/>
    <mergeCell ref="G3:G4"/>
  </mergeCells>
  <phoneticPr fontId="2"/>
  <dataValidations count="4">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 type="list" allowBlank="1" showInputMessage="1" showErrorMessage="1" sqref="N6:N55" xr:uid="{E120541B-AAE2-4CD4-B6E6-E2D7DAD0BC02}">
      <formula1>"公認競技出場予定あり,公認競技出場予定なし"</formula1>
    </dataValidation>
    <dataValidation type="list" allowBlank="1" showInputMessage="1" showErrorMessage="1" sqref="O6:P55" xr:uid="{43D503BA-7D12-44A8-88A2-071E561A22B7}">
      <formula1>"参加,不参加"</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5"/>
  <sheetViews>
    <sheetView zoomScaleNormal="100" workbookViewId="0">
      <pane ySplit="3" topLeftCell="A4" activePane="bottomLeft" state="frozen"/>
      <selection activeCell="B10" sqref="B10:C10"/>
      <selection pane="bottomLeft" activeCell="B5" sqref="B5"/>
    </sheetView>
  </sheetViews>
  <sheetFormatPr defaultRowHeight="18" customHeight="1" x14ac:dyDescent="0.25"/>
  <cols>
    <col min="1" max="1" width="7" style="64" bestFit="1" customWidth="1"/>
    <col min="2" max="2" width="21" style="63" bestFit="1" customWidth="1"/>
    <col min="3" max="3" width="12.5" style="63" customWidth="1"/>
    <col min="4" max="4" width="11.375" style="63" bestFit="1" customWidth="1"/>
    <col min="5" max="5" width="18.75" style="63" customWidth="1"/>
    <col min="6" max="6" width="11.375" style="63" bestFit="1" customWidth="1"/>
    <col min="7" max="7" width="22.5" style="63" customWidth="1"/>
    <col min="8" max="8" width="7.625" style="64" bestFit="1" customWidth="1"/>
    <col min="9" max="9" width="11.125" style="66" bestFit="1" customWidth="1"/>
    <col min="10" max="16384" width="9" style="63"/>
  </cols>
  <sheetData>
    <row r="1" spans="1:21" ht="22.5" customHeight="1" thickBot="1" x14ac:dyDescent="0.3">
      <c r="A1" s="383" t="str">
        <f>'基本情報（メール申込用）'!B1</f>
        <v>ナス・スプリングホースショー2021</v>
      </c>
      <c r="B1" s="384"/>
      <c r="C1" s="384"/>
      <c r="D1" s="384"/>
      <c r="E1" s="385"/>
      <c r="F1" s="159"/>
      <c r="G1" s="159"/>
      <c r="H1" s="389" t="s">
        <v>78</v>
      </c>
      <c r="I1" s="390"/>
      <c r="K1" s="409" t="s">
        <v>106</v>
      </c>
      <c r="L1" s="410"/>
      <c r="M1" s="410"/>
      <c r="N1" s="410"/>
      <c r="O1" s="410"/>
      <c r="P1" s="411"/>
    </row>
    <row r="2" spans="1:21" ht="7.5" customHeight="1" thickBot="1" x14ac:dyDescent="0.3"/>
    <row r="3" spans="1:21" ht="24" customHeight="1" thickBot="1" x14ac:dyDescent="0.3">
      <c r="A3" s="90" t="s">
        <v>46</v>
      </c>
      <c r="B3" s="91" t="s">
        <v>52</v>
      </c>
      <c r="C3" s="91" t="s">
        <v>16</v>
      </c>
      <c r="D3" s="91" t="s">
        <v>49</v>
      </c>
      <c r="E3" s="91" t="s">
        <v>47</v>
      </c>
      <c r="F3" s="91" t="s">
        <v>50</v>
      </c>
      <c r="G3" s="91" t="s">
        <v>48</v>
      </c>
      <c r="H3" s="91" t="s">
        <v>51</v>
      </c>
      <c r="I3" s="158" t="s">
        <v>12</v>
      </c>
      <c r="K3" s="409" t="s">
        <v>107</v>
      </c>
      <c r="L3" s="410"/>
      <c r="M3" s="410"/>
      <c r="N3" s="410"/>
      <c r="O3" s="410"/>
      <c r="P3" s="410"/>
      <c r="Q3" s="410"/>
      <c r="R3" s="410"/>
      <c r="S3" s="410"/>
      <c r="T3" s="410"/>
      <c r="U3" s="411"/>
    </row>
    <row r="4" spans="1:21" ht="24" customHeight="1" x14ac:dyDescent="0.25">
      <c r="A4" s="169">
        <v>1</v>
      </c>
      <c r="B4" s="170" t="s">
        <v>81</v>
      </c>
      <c r="C4" s="170" t="s">
        <v>83</v>
      </c>
      <c r="D4" s="170">
        <v>123456</v>
      </c>
      <c r="E4" s="170" t="s">
        <v>94</v>
      </c>
      <c r="F4" s="170">
        <v>12345</v>
      </c>
      <c r="G4" s="170" t="s">
        <v>97</v>
      </c>
      <c r="H4" s="196" t="s">
        <v>82</v>
      </c>
      <c r="I4" s="171">
        <v>5000</v>
      </c>
      <c r="J4" s="166" t="s">
        <v>89</v>
      </c>
    </row>
    <row r="5" spans="1:21" ht="24" customHeight="1" x14ac:dyDescent="0.25">
      <c r="A5" s="172" t="str">
        <f>IFERROR(VLOOKUP(B5,'基本情報（メール申込用）'!$A$7:$B$46,2,FALSE),"")</f>
        <v/>
      </c>
      <c r="B5" s="231"/>
      <c r="C5" s="173"/>
      <c r="D5" s="174" t="str">
        <f>IFERROR(VLOOKUP($C5,'参加選手登録表 (メール申込用)'!$B$4:$G$54,5,FALSE),"")</f>
        <v/>
      </c>
      <c r="E5" s="173"/>
      <c r="F5" s="174" t="str">
        <f>IFERROR(VLOOKUP($E5,'参加馬登録表 (メール申込用)'!$B$5:$L$55,2,FALSE),"")</f>
        <v/>
      </c>
      <c r="G5" s="175" t="str">
        <f>IF(C5=0,"",IFERROR(IF('団体情報・合計（メール申込用）'!$C$3="","",'団体情報・合計（メール申込用）'!$C$3),""))</f>
        <v/>
      </c>
      <c r="H5" s="176"/>
      <c r="I5" s="177" t="str">
        <f>IF(H5="OP",IFERROR(VLOOKUP(A5,'基本情報（メール申込用）'!$B$7:$D$46,3,FALSE),""),IFERROR(VLOOKUP(A5,'基本情報（メール申込用）'!$B$7:$D$46,2,FALSE),""))</f>
        <v/>
      </c>
    </row>
    <row r="6" spans="1:21" ht="24" customHeight="1" x14ac:dyDescent="0.25">
      <c r="A6" s="172" t="str">
        <f>IFERROR(VLOOKUP(B6,'基本情報（メール申込用）'!$A$7:$B$46,2,FALSE),"")</f>
        <v/>
      </c>
      <c r="B6" s="231"/>
      <c r="C6" s="173"/>
      <c r="D6" s="174" t="str">
        <f>IFERROR(VLOOKUP($C6,'参加選手登録表 (メール申込用)'!$B$4:$G$54,5,FALSE),"")</f>
        <v/>
      </c>
      <c r="E6" s="173"/>
      <c r="F6" s="174" t="str">
        <f>IFERROR(VLOOKUP($E6,'参加馬登録表 (メール申込用)'!$B$5:$L$55,2,FALSE),"")</f>
        <v/>
      </c>
      <c r="G6" s="175" t="str">
        <f>IF(C6=0,"",IFERROR(IF('団体情報・合計（メール申込用）'!$C$3="","",'団体情報・合計（メール申込用）'!$C$3),""))</f>
        <v/>
      </c>
      <c r="H6" s="176"/>
      <c r="I6" s="177" t="str">
        <f>IF(H6="OP",IFERROR(VLOOKUP(A6,'基本情報（メール申込用）'!$B$7:$D$46,3,FALSE),""),IFERROR(VLOOKUP(A6,'基本情報（メール申込用）'!$B$7:$D$46,2,FALSE),""))</f>
        <v/>
      </c>
    </row>
    <row r="7" spans="1:21" ht="24" customHeight="1" x14ac:dyDescent="0.25">
      <c r="A7" s="172" t="str">
        <f>IFERROR(VLOOKUP(B7,'基本情報（メール申込用）'!$A$7:$B$46,2,FALSE),"")</f>
        <v/>
      </c>
      <c r="B7" s="231"/>
      <c r="C7" s="173"/>
      <c r="D7" s="174" t="str">
        <f>IFERROR(VLOOKUP($C7,'参加選手登録表 (メール申込用)'!$B$4:$G$54,5,FALSE),"")</f>
        <v/>
      </c>
      <c r="E7" s="173"/>
      <c r="F7" s="174" t="str">
        <f>IFERROR(VLOOKUP($E7,'参加馬登録表 (メール申込用)'!$B$5:$L$55,2,FALSE),"")</f>
        <v/>
      </c>
      <c r="G7" s="175" t="str">
        <f>IF(C7=0,"",IFERROR(IF('団体情報・合計（メール申込用）'!$C$3="","",'団体情報・合計（メール申込用）'!$C$3),""))</f>
        <v/>
      </c>
      <c r="H7" s="176"/>
      <c r="I7" s="177" t="str">
        <f>IF(H7="OP",IFERROR(VLOOKUP(A7,'基本情報（メール申込用）'!$B$7:$D$46,3,FALSE),""),IFERROR(VLOOKUP(A7,'基本情報（メール申込用）'!$B$7:$D$46,2,FALSE),""))</f>
        <v/>
      </c>
    </row>
    <row r="8" spans="1:21" ht="24" customHeight="1" x14ac:dyDescent="0.25">
      <c r="A8" s="172" t="str">
        <f>IFERROR(VLOOKUP(B8,'基本情報（メール申込用）'!$A$7:$B$46,2,FALSE),"")</f>
        <v/>
      </c>
      <c r="B8" s="231"/>
      <c r="C8" s="173"/>
      <c r="D8" s="174" t="str">
        <f>IFERROR(VLOOKUP($C8,'参加選手登録表 (メール申込用)'!$B$4:$G$54,5,FALSE),"")</f>
        <v/>
      </c>
      <c r="E8" s="173"/>
      <c r="F8" s="174" t="str">
        <f>IFERROR(VLOOKUP($E8,'参加馬登録表 (メール申込用)'!$B$5:$L$55,2,FALSE),"")</f>
        <v/>
      </c>
      <c r="G8" s="175" t="str">
        <f>IF(C8=0,"",IFERROR(IF('団体情報・合計（メール申込用）'!$C$3="","",'団体情報・合計（メール申込用）'!$C$3),""))</f>
        <v/>
      </c>
      <c r="H8" s="176"/>
      <c r="I8" s="177" t="str">
        <f>IF(H8="OP",IFERROR(VLOOKUP(A8,'基本情報（メール申込用）'!$B$7:$D$46,3,FALSE),""),IFERROR(VLOOKUP(A8,'基本情報（メール申込用）'!$B$7:$D$46,2,FALSE),""))</f>
        <v/>
      </c>
    </row>
    <row r="9" spans="1:21" ht="24" customHeight="1" x14ac:dyDescent="0.25">
      <c r="A9" s="172" t="str">
        <f>IFERROR(VLOOKUP(B9,'基本情報（メール申込用）'!$A$7:$B$46,2,FALSE),"")</f>
        <v/>
      </c>
      <c r="B9" s="231"/>
      <c r="C9" s="173"/>
      <c r="D9" s="174" t="str">
        <f>IFERROR(VLOOKUP($C9,'参加選手登録表 (メール申込用)'!$B$4:$G$54,5,FALSE),"")</f>
        <v/>
      </c>
      <c r="E9" s="173"/>
      <c r="F9" s="174" t="str">
        <f>IFERROR(VLOOKUP($E9,'参加馬登録表 (メール申込用)'!$B$5:$L$55,2,FALSE),"")</f>
        <v/>
      </c>
      <c r="G9" s="175" t="str">
        <f>IF(C9=0,"",IFERROR(IF('団体情報・合計（メール申込用）'!$C$3="","",'団体情報・合計（メール申込用）'!$C$3),""))</f>
        <v/>
      </c>
      <c r="H9" s="176"/>
      <c r="I9" s="177" t="str">
        <f>IF(H9="OP",IFERROR(VLOOKUP(A9,'基本情報（メール申込用）'!$B$7:$D$46,3,FALSE),""),IFERROR(VLOOKUP(A9,'基本情報（メール申込用）'!$B$7:$D$46,2,FALSE),""))</f>
        <v/>
      </c>
    </row>
    <row r="10" spans="1:21" ht="24" customHeight="1" x14ac:dyDescent="0.25">
      <c r="A10" s="172" t="str">
        <f>IFERROR(VLOOKUP(B10,'基本情報（メール申込用）'!$A$7:$B$46,2,FALSE),"")</f>
        <v/>
      </c>
      <c r="B10" s="231"/>
      <c r="C10" s="173"/>
      <c r="D10" s="174" t="str">
        <f>IFERROR(VLOOKUP($C10,'参加選手登録表 (メール申込用)'!$B$4:$G$54,5,FALSE),"")</f>
        <v/>
      </c>
      <c r="E10" s="173"/>
      <c r="F10" s="174" t="str">
        <f>IFERROR(VLOOKUP($E10,'参加馬登録表 (メール申込用)'!$B$5:$L$55,2,FALSE),"")</f>
        <v/>
      </c>
      <c r="G10" s="175" t="str">
        <f>IF(C10=0,"",IFERROR(IF('団体情報・合計（メール申込用）'!$C$3="","",'団体情報・合計（メール申込用）'!$C$3),""))</f>
        <v/>
      </c>
      <c r="H10" s="176"/>
      <c r="I10" s="177" t="str">
        <f>IF(H10="OP",IFERROR(VLOOKUP(A10,'基本情報（メール申込用）'!$B$7:$D$46,3,FALSE),""),IFERROR(VLOOKUP(A10,'基本情報（メール申込用）'!$B$7:$D$46,2,FALSE),""))</f>
        <v/>
      </c>
    </row>
    <row r="11" spans="1:21" ht="24" customHeight="1" x14ac:dyDescent="0.25">
      <c r="A11" s="172" t="str">
        <f>IFERROR(VLOOKUP(B11,'基本情報（メール申込用）'!$A$7:$B$46,2,FALSE),"")</f>
        <v/>
      </c>
      <c r="B11" s="231"/>
      <c r="C11" s="173"/>
      <c r="D11" s="174" t="str">
        <f>IFERROR(VLOOKUP($C11,'参加選手登録表 (メール申込用)'!$B$4:$G$54,5,FALSE),"")</f>
        <v/>
      </c>
      <c r="E11" s="173"/>
      <c r="F11" s="174" t="str">
        <f>IFERROR(VLOOKUP($E11,'参加馬登録表 (メール申込用)'!$B$5:$L$55,2,FALSE),"")</f>
        <v/>
      </c>
      <c r="G11" s="175" t="str">
        <f>IF(C11=0,"",IFERROR(IF('団体情報・合計（メール申込用）'!$C$3="","",'団体情報・合計（メール申込用）'!$C$3),""))</f>
        <v/>
      </c>
      <c r="H11" s="176"/>
      <c r="I11" s="177" t="str">
        <f>IF(H11="OP",IFERROR(VLOOKUP(A11,'基本情報（メール申込用）'!$B$7:$D$46,3,FALSE),""),IFERROR(VLOOKUP(A11,'基本情報（メール申込用）'!$B$7:$D$46,2,FALSE),""))</f>
        <v/>
      </c>
    </row>
    <row r="12" spans="1:21" ht="24" customHeight="1" x14ac:dyDescent="0.25">
      <c r="A12" s="172" t="str">
        <f>IFERROR(VLOOKUP(B12,'基本情報（メール申込用）'!$A$7:$B$46,2,FALSE),"")</f>
        <v/>
      </c>
      <c r="B12" s="231"/>
      <c r="C12" s="173"/>
      <c r="D12" s="174" t="str">
        <f>IFERROR(VLOOKUP($C12,'参加選手登録表 (メール申込用)'!$B$4:$G$54,5,FALSE),"")</f>
        <v/>
      </c>
      <c r="E12" s="173"/>
      <c r="F12" s="174" t="str">
        <f>IFERROR(VLOOKUP($E12,'参加馬登録表 (メール申込用)'!$B$5:$L$55,2,FALSE),"")</f>
        <v/>
      </c>
      <c r="G12" s="175" t="str">
        <f>IF(C12=0,"",IFERROR(IF('団体情報・合計（メール申込用）'!$C$3="","",'団体情報・合計（メール申込用）'!$C$3),""))</f>
        <v/>
      </c>
      <c r="H12" s="176"/>
      <c r="I12" s="177" t="str">
        <f>IF(H12="OP",IFERROR(VLOOKUP(A12,'基本情報（メール申込用）'!$B$7:$D$46,3,FALSE),""),IFERROR(VLOOKUP(A12,'基本情報（メール申込用）'!$B$7:$D$46,2,FALSE),""))</f>
        <v/>
      </c>
    </row>
    <row r="13" spans="1:21" ht="24" customHeight="1" x14ac:dyDescent="0.25">
      <c r="A13" s="172" t="str">
        <f>IFERROR(VLOOKUP(B13,'基本情報（メール申込用）'!$A$7:$B$46,2,FALSE),"")</f>
        <v/>
      </c>
      <c r="B13" s="231"/>
      <c r="C13" s="173"/>
      <c r="D13" s="174" t="str">
        <f>IFERROR(VLOOKUP($C13,'参加選手登録表 (メール申込用)'!$B$4:$G$54,5,FALSE),"")</f>
        <v/>
      </c>
      <c r="E13" s="173"/>
      <c r="F13" s="174" t="str">
        <f>IFERROR(VLOOKUP($E13,'参加馬登録表 (メール申込用)'!$B$5:$L$55,2,FALSE),"")</f>
        <v/>
      </c>
      <c r="G13" s="175" t="str">
        <f>IF(C13=0,"",IFERROR(IF('団体情報・合計（メール申込用）'!$C$3="","",'団体情報・合計（メール申込用）'!$C$3),""))</f>
        <v/>
      </c>
      <c r="H13" s="176"/>
      <c r="I13" s="177" t="str">
        <f>IF(H13="OP",IFERROR(VLOOKUP(A13,'基本情報（メール申込用）'!$B$7:$D$46,3,FALSE),""),IFERROR(VLOOKUP(A13,'基本情報（メール申込用）'!$B$7:$D$46,2,FALSE),""))</f>
        <v/>
      </c>
    </row>
    <row r="14" spans="1:21" ht="24" customHeight="1" thickBot="1" x14ac:dyDescent="0.3">
      <c r="A14" s="178" t="str">
        <f>IFERROR(VLOOKUP(B14,'基本情報（メール申込用）'!$A$7:$B$46,2,FALSE),"")</f>
        <v/>
      </c>
      <c r="B14" s="232"/>
      <c r="C14" s="117"/>
      <c r="D14" s="179" t="str">
        <f>IFERROR(VLOOKUP($C14,'参加選手登録表 (メール申込用)'!$B$4:$G$54,5,FALSE),"")</f>
        <v/>
      </c>
      <c r="E14" s="117"/>
      <c r="F14" s="179" t="str">
        <f>IFERROR(VLOOKUP($E14,'参加馬登録表 (メール申込用)'!$B$5:$L$55,2,FALSE),"")</f>
        <v/>
      </c>
      <c r="G14" s="180" t="str">
        <f>IF(C14=0,"",IFERROR(IF('団体情報・合計（メール申込用）'!$C$3="","",'団体情報・合計（メール申込用）'!$C$3),""))</f>
        <v/>
      </c>
      <c r="H14" s="118"/>
      <c r="I14" s="181" t="str">
        <f>IF(H14="OP",IFERROR(VLOOKUP(A14,'基本情報（メール申込用）'!$B$7:$D$46,3,FALSE),""),IFERROR(VLOOKUP(A14,'基本情報（メール申込用）'!$B$7:$D$46,2,FALSE),""))</f>
        <v/>
      </c>
    </row>
    <row r="15" spans="1:21" ht="24" customHeight="1" x14ac:dyDescent="0.25">
      <c r="A15" s="182" t="str">
        <f>IFERROR(VLOOKUP(B15,'基本情報（メール申込用）'!$A$7:$B$46,2,FALSE),"")</f>
        <v/>
      </c>
      <c r="B15" s="233"/>
      <c r="C15" s="93"/>
      <c r="D15" s="183" t="str">
        <f>IFERROR(VLOOKUP($C15,'参加選手登録表 (メール申込用)'!$B$4:$G$54,5,FALSE),"")</f>
        <v/>
      </c>
      <c r="E15" s="93"/>
      <c r="F15" s="183" t="str">
        <f>IFERROR(VLOOKUP($E15,'参加馬登録表 (メール申込用)'!$B$5:$L$55,2,FALSE),"")</f>
        <v/>
      </c>
      <c r="G15" s="184" t="str">
        <f>IF(C15=0,"",IFERROR(IF('団体情報・合計（メール申込用）'!$C$3="","",'団体情報・合計（メール申込用）'!$C$3),""))</f>
        <v/>
      </c>
      <c r="H15" s="94"/>
      <c r="I15" s="185" t="str">
        <f>IF(H15="OP",IFERROR(VLOOKUP(A15,'基本情報（メール申込用）'!$B$7:$D$46,3,FALSE),""),IFERROR(VLOOKUP(A15,'基本情報（メール申込用）'!$B$7:$D$46,2,FALSE),""))</f>
        <v/>
      </c>
    </row>
    <row r="16" spans="1:21" ht="24" customHeight="1" x14ac:dyDescent="0.25">
      <c r="A16" s="172" t="str">
        <f>IFERROR(VLOOKUP(B16,'基本情報（メール申込用）'!$A$7:$B$46,2,FALSE),"")</f>
        <v/>
      </c>
      <c r="B16" s="231"/>
      <c r="C16" s="173"/>
      <c r="D16" s="174" t="str">
        <f>IFERROR(VLOOKUP($C16,'参加選手登録表 (メール申込用)'!$B$4:$G$54,5,FALSE),"")</f>
        <v/>
      </c>
      <c r="E16" s="173"/>
      <c r="F16" s="174" t="str">
        <f>IFERROR(VLOOKUP($E16,'参加馬登録表 (メール申込用)'!$B$5:$L$55,2,FALSE),"")</f>
        <v/>
      </c>
      <c r="G16" s="175" t="str">
        <f>IF(C16=0,"",IFERROR(IF('団体情報・合計（メール申込用）'!$C$3="","",'団体情報・合計（メール申込用）'!$C$3),""))</f>
        <v/>
      </c>
      <c r="H16" s="176"/>
      <c r="I16" s="177" t="str">
        <f>IF(H16="OP",IFERROR(VLOOKUP(A16,'基本情報（メール申込用）'!$B$7:$D$46,3,FALSE),""),IFERROR(VLOOKUP(A16,'基本情報（メール申込用）'!$B$7:$D$46,2,FALSE),""))</f>
        <v/>
      </c>
    </row>
    <row r="17" spans="1:9" ht="24" customHeight="1" x14ac:dyDescent="0.25">
      <c r="A17" s="172" t="str">
        <f>IFERROR(VLOOKUP(B17,'基本情報（メール申込用）'!$A$7:$B$46,2,FALSE),"")</f>
        <v/>
      </c>
      <c r="B17" s="231"/>
      <c r="C17" s="173"/>
      <c r="D17" s="174" t="str">
        <f>IFERROR(VLOOKUP($C17,'参加選手登録表 (メール申込用)'!$B$4:$G$54,5,FALSE),"")</f>
        <v/>
      </c>
      <c r="E17" s="173"/>
      <c r="F17" s="174" t="str">
        <f>IFERROR(VLOOKUP($E17,'参加馬登録表 (メール申込用)'!$B$5:$L$55,2,FALSE),"")</f>
        <v/>
      </c>
      <c r="G17" s="175" t="str">
        <f>IF(C17=0,"",IFERROR(IF('団体情報・合計（メール申込用）'!$C$3="","",'団体情報・合計（メール申込用）'!$C$3),""))</f>
        <v/>
      </c>
      <c r="H17" s="176"/>
      <c r="I17" s="177" t="str">
        <f>IF(H17="OP",IFERROR(VLOOKUP(A17,'基本情報（メール申込用）'!$B$7:$D$46,3,FALSE),""),IFERROR(VLOOKUP(A17,'基本情報（メール申込用）'!$B$7:$D$46,2,FALSE),""))</f>
        <v/>
      </c>
    </row>
    <row r="18" spans="1:9" ht="24" customHeight="1" x14ac:dyDescent="0.25">
      <c r="A18" s="172" t="str">
        <f>IFERROR(VLOOKUP(B18,'基本情報（メール申込用）'!$A$7:$B$46,2,FALSE),"")</f>
        <v/>
      </c>
      <c r="B18" s="231"/>
      <c r="C18" s="173"/>
      <c r="D18" s="174" t="str">
        <f>IFERROR(VLOOKUP($C18,'参加選手登録表 (メール申込用)'!$B$4:$G$54,5,FALSE),"")</f>
        <v/>
      </c>
      <c r="E18" s="173"/>
      <c r="F18" s="174" t="str">
        <f>IFERROR(VLOOKUP($E18,'参加馬登録表 (メール申込用)'!$B$5:$L$55,2,FALSE),"")</f>
        <v/>
      </c>
      <c r="G18" s="175" t="str">
        <f>IF(C18=0,"",IFERROR(IF('団体情報・合計（メール申込用）'!$C$3="","",'団体情報・合計（メール申込用）'!$C$3),""))</f>
        <v/>
      </c>
      <c r="H18" s="176"/>
      <c r="I18" s="177" t="str">
        <f>IF(H18="OP",IFERROR(VLOOKUP(A18,'基本情報（メール申込用）'!$B$7:$D$46,3,FALSE),""),IFERROR(VLOOKUP(A18,'基本情報（メール申込用）'!$B$7:$D$46,2,FALSE),""))</f>
        <v/>
      </c>
    </row>
    <row r="19" spans="1:9" ht="24" customHeight="1" x14ac:dyDescent="0.25">
      <c r="A19" s="172" t="str">
        <f>IFERROR(VLOOKUP(B19,'基本情報（メール申込用）'!$A$7:$B$46,2,FALSE),"")</f>
        <v/>
      </c>
      <c r="B19" s="231"/>
      <c r="C19" s="173"/>
      <c r="D19" s="174" t="str">
        <f>IFERROR(VLOOKUP($C19,'参加選手登録表 (メール申込用)'!$B$4:$G$54,5,FALSE),"")</f>
        <v/>
      </c>
      <c r="E19" s="173"/>
      <c r="F19" s="174" t="str">
        <f>IFERROR(VLOOKUP($E19,'参加馬登録表 (メール申込用)'!$B$5:$L$55,2,FALSE),"")</f>
        <v/>
      </c>
      <c r="G19" s="175" t="str">
        <f>IF(C19=0,"",IFERROR(IF('団体情報・合計（メール申込用）'!$C$3="","",'団体情報・合計（メール申込用）'!$C$3),""))</f>
        <v/>
      </c>
      <c r="H19" s="176"/>
      <c r="I19" s="177" t="str">
        <f>IF(H19="OP",IFERROR(VLOOKUP(A19,'基本情報（メール申込用）'!$B$7:$D$46,3,FALSE),""),IFERROR(VLOOKUP(A19,'基本情報（メール申込用）'!$B$7:$D$46,2,FALSE),""))</f>
        <v/>
      </c>
    </row>
    <row r="20" spans="1:9" ht="24" customHeight="1" x14ac:dyDescent="0.25">
      <c r="A20" s="172" t="str">
        <f>IFERROR(VLOOKUP(B20,'基本情報（メール申込用）'!$A$7:$B$46,2,FALSE),"")</f>
        <v/>
      </c>
      <c r="B20" s="231"/>
      <c r="C20" s="173"/>
      <c r="D20" s="174" t="str">
        <f>IFERROR(VLOOKUP($C20,'参加選手登録表 (メール申込用)'!$B$4:$G$54,5,FALSE),"")</f>
        <v/>
      </c>
      <c r="E20" s="173"/>
      <c r="F20" s="174" t="str">
        <f>IFERROR(VLOOKUP($E20,'参加馬登録表 (メール申込用)'!$B$5:$L$55,2,FALSE),"")</f>
        <v/>
      </c>
      <c r="G20" s="175" t="str">
        <f>IF(C20=0,"",IFERROR(IF('団体情報・合計（メール申込用）'!$C$3="","",'団体情報・合計（メール申込用）'!$C$3),""))</f>
        <v/>
      </c>
      <c r="H20" s="176"/>
      <c r="I20" s="177" t="str">
        <f>IF(H20="OP",IFERROR(VLOOKUP(A20,'基本情報（メール申込用）'!$B$7:$D$46,3,FALSE),""),IFERROR(VLOOKUP(A20,'基本情報（メール申込用）'!$B$7:$D$46,2,FALSE),""))</f>
        <v/>
      </c>
    </row>
    <row r="21" spans="1:9" ht="24" customHeight="1" x14ac:dyDescent="0.25">
      <c r="A21" s="172" t="str">
        <f>IFERROR(VLOOKUP(B21,'基本情報（メール申込用）'!$A$7:$B$46,2,FALSE),"")</f>
        <v/>
      </c>
      <c r="B21" s="231"/>
      <c r="C21" s="173"/>
      <c r="D21" s="174" t="str">
        <f>IFERROR(VLOOKUP($C21,'参加選手登録表 (メール申込用)'!$B$4:$G$54,5,FALSE),"")</f>
        <v/>
      </c>
      <c r="E21" s="173"/>
      <c r="F21" s="174" t="str">
        <f>IFERROR(VLOOKUP($E21,'参加馬登録表 (メール申込用)'!$B$5:$L$55,2,FALSE),"")</f>
        <v/>
      </c>
      <c r="G21" s="175"/>
      <c r="H21" s="176"/>
      <c r="I21" s="177" t="str">
        <f>IF(H21="OP",IFERROR(VLOOKUP(A21,'基本情報（メール申込用）'!$B$7:$D$46,3,FALSE),""),IFERROR(VLOOKUP(A21,'基本情報（メール申込用）'!$B$7:$D$46,2,FALSE),""))</f>
        <v/>
      </c>
    </row>
    <row r="22" spans="1:9" ht="24" customHeight="1" x14ac:dyDescent="0.25">
      <c r="A22" s="172" t="str">
        <f>IFERROR(VLOOKUP(B22,'基本情報（メール申込用）'!$A$7:$B$46,2,FALSE),"")</f>
        <v/>
      </c>
      <c r="B22" s="231"/>
      <c r="C22" s="173"/>
      <c r="D22" s="174" t="str">
        <f>IFERROR(VLOOKUP($C22,'参加選手登録表 (メール申込用)'!$B$4:$G$54,5,FALSE),"")</f>
        <v/>
      </c>
      <c r="E22" s="173"/>
      <c r="F22" s="174" t="str">
        <f>IFERROR(VLOOKUP($E22,'参加馬登録表 (メール申込用)'!$B$5:$L$55,2,FALSE),"")</f>
        <v/>
      </c>
      <c r="G22" s="175" t="str">
        <f>IF(C22=0,"",IFERROR(IF('団体情報・合計（メール申込用）'!$C$3="","",'団体情報・合計（メール申込用）'!$C$3),""))</f>
        <v/>
      </c>
      <c r="H22" s="176"/>
      <c r="I22" s="177" t="str">
        <f>IF(H22="OP",IFERROR(VLOOKUP(A22,'基本情報（メール申込用）'!$B$7:$D$46,3,FALSE),""),IFERROR(VLOOKUP(A22,'基本情報（メール申込用）'!$B$7:$D$46,2,FALSE),""))</f>
        <v/>
      </c>
    </row>
    <row r="23" spans="1:9" ht="24" customHeight="1" x14ac:dyDescent="0.25">
      <c r="A23" s="172" t="str">
        <f>IFERROR(VLOOKUP(B23,'基本情報（メール申込用）'!$A$7:$B$46,2,FALSE),"")</f>
        <v/>
      </c>
      <c r="B23" s="231"/>
      <c r="C23" s="173"/>
      <c r="D23" s="174" t="str">
        <f>IFERROR(VLOOKUP($C23,'参加選手登録表 (メール申込用)'!$B$4:$G$54,5,FALSE),"")</f>
        <v/>
      </c>
      <c r="E23" s="173"/>
      <c r="F23" s="174" t="str">
        <f>IFERROR(VLOOKUP($E23,'参加馬登録表 (メール申込用)'!$B$5:$L$55,2,FALSE),"")</f>
        <v/>
      </c>
      <c r="G23" s="175" t="str">
        <f>IF(C23=0,"",IFERROR(IF('団体情報・合計（メール申込用）'!$C$3="","",'団体情報・合計（メール申込用）'!$C$3),""))</f>
        <v/>
      </c>
      <c r="H23" s="176"/>
      <c r="I23" s="177" t="str">
        <f>IF(H23="OP",IFERROR(VLOOKUP(A23,'基本情報（メール申込用）'!$B$7:$D$46,3,FALSE),""),IFERROR(VLOOKUP(A23,'基本情報（メール申込用）'!$B$7:$D$46,2,FALSE),""))</f>
        <v/>
      </c>
    </row>
    <row r="24" spans="1:9" ht="24" customHeight="1" thickBot="1" x14ac:dyDescent="0.3">
      <c r="A24" s="186" t="str">
        <f>IFERROR(VLOOKUP(B24,'基本情報（メール申込用）'!$A$7:$B$46,2,FALSE),"")</f>
        <v/>
      </c>
      <c r="B24" s="234"/>
      <c r="C24" s="187"/>
      <c r="D24" s="188" t="str">
        <f>IFERROR(VLOOKUP($C24,'参加選手登録表 (メール申込用)'!$B$4:$G$54,5,FALSE),"")</f>
        <v/>
      </c>
      <c r="E24" s="187"/>
      <c r="F24" s="188" t="str">
        <f>IFERROR(VLOOKUP($E24,'参加馬登録表 (メール申込用)'!$B$5:$L$55,2,FALSE),"")</f>
        <v/>
      </c>
      <c r="G24" s="189" t="str">
        <f>IF(C24=0,"",IFERROR(IF('団体情報・合計（メール申込用）'!$C$3="","",'団体情報・合計（メール申込用）'!$C$3),""))</f>
        <v/>
      </c>
      <c r="H24" s="190"/>
      <c r="I24" s="191" t="str">
        <f>IF(H24="OP",IFERROR(VLOOKUP(A24,'基本情報（メール申込用）'!$B$7:$D$46,3,FALSE),""),IFERROR(VLOOKUP(A24,'基本情報（メール申込用）'!$B$7:$D$46,2,FALSE),""))</f>
        <v/>
      </c>
    </row>
    <row r="25" spans="1:9" ht="24" customHeight="1" x14ac:dyDescent="0.25">
      <c r="A25" s="192" t="str">
        <f>IFERROR(VLOOKUP(B25,'基本情報（メール申込用）'!$A$7:$B$46,2,FALSE),"")</f>
        <v/>
      </c>
      <c r="B25" s="235"/>
      <c r="C25" s="114"/>
      <c r="D25" s="193" t="str">
        <f>IFERROR(VLOOKUP($C25,'参加選手登録表 (メール申込用)'!$B$4:$G$54,5,FALSE),"")</f>
        <v/>
      </c>
      <c r="E25" s="114"/>
      <c r="F25" s="193" t="str">
        <f>IFERROR(VLOOKUP($E25,'参加馬登録表 (メール申込用)'!$B$5:$L$55,2,FALSE),"")</f>
        <v/>
      </c>
      <c r="G25" s="194" t="str">
        <f>IF(C25=0,"",IFERROR(IF('団体情報・合計（メール申込用）'!$C$3="","",'団体情報・合計（メール申込用）'!$C$3),""))</f>
        <v/>
      </c>
      <c r="H25" s="115"/>
      <c r="I25" s="195" t="str">
        <f>IF(H25="OP",IFERROR(VLOOKUP(A25,'基本情報（メール申込用）'!$B$7:$D$46,3,FALSE),""),IFERROR(VLOOKUP(A25,'基本情報（メール申込用）'!$B$7:$D$46,2,FALSE),""))</f>
        <v/>
      </c>
    </row>
    <row r="26" spans="1:9" ht="24" customHeight="1" x14ac:dyDescent="0.25">
      <c r="A26" s="172" t="str">
        <f>IFERROR(VLOOKUP(B26,'基本情報（メール申込用）'!$A$7:$B$46,2,FALSE),"")</f>
        <v/>
      </c>
      <c r="B26" s="231"/>
      <c r="C26" s="173"/>
      <c r="D26" s="174" t="str">
        <f>IFERROR(VLOOKUP($C26,'参加選手登録表 (メール申込用)'!$B$4:$G$54,5,FALSE),"")</f>
        <v/>
      </c>
      <c r="E26" s="173"/>
      <c r="F26" s="174" t="str">
        <f>IFERROR(VLOOKUP($E26,'参加馬登録表 (メール申込用)'!$B$5:$L$55,2,FALSE),"")</f>
        <v/>
      </c>
      <c r="G26" s="175" t="str">
        <f>IF(C26=0,"",IFERROR(IF('団体情報・合計（メール申込用）'!$C$3="","",'団体情報・合計（メール申込用）'!$C$3),""))</f>
        <v/>
      </c>
      <c r="H26" s="176"/>
      <c r="I26" s="177" t="str">
        <f>IF(H26="OP",IFERROR(VLOOKUP(A26,'基本情報（メール申込用）'!$B$7:$D$46,3,FALSE),""),IFERROR(VLOOKUP(A26,'基本情報（メール申込用）'!$B$7:$D$46,2,FALSE),""))</f>
        <v/>
      </c>
    </row>
    <row r="27" spans="1:9" ht="24" customHeight="1" x14ac:dyDescent="0.25">
      <c r="A27" s="172" t="str">
        <f>IFERROR(VLOOKUP(B27,'基本情報（メール申込用）'!$A$7:$B$46,2,FALSE),"")</f>
        <v/>
      </c>
      <c r="B27" s="231"/>
      <c r="C27" s="173"/>
      <c r="D27" s="174" t="str">
        <f>IFERROR(VLOOKUP($C27,'参加選手登録表 (メール申込用)'!$B$4:$G$54,5,FALSE),"")</f>
        <v/>
      </c>
      <c r="E27" s="173"/>
      <c r="F27" s="174" t="str">
        <f>IFERROR(VLOOKUP($E27,'参加馬登録表 (メール申込用)'!$B$5:$L$55,2,FALSE),"")</f>
        <v/>
      </c>
      <c r="G27" s="175" t="str">
        <f>IF(C27=0,"",IFERROR(IF('団体情報・合計（メール申込用）'!$C$3="","",'団体情報・合計（メール申込用）'!$C$3),""))</f>
        <v/>
      </c>
      <c r="H27" s="176"/>
      <c r="I27" s="177" t="str">
        <f>IF(H27="OP",IFERROR(VLOOKUP(A27,'基本情報（メール申込用）'!$B$7:$D$46,3,FALSE),""),IFERROR(VLOOKUP(A27,'基本情報（メール申込用）'!$B$7:$D$46,2,FALSE),""))</f>
        <v/>
      </c>
    </row>
    <row r="28" spans="1:9" ht="24" customHeight="1" x14ac:dyDescent="0.25">
      <c r="A28" s="172" t="str">
        <f>IFERROR(VLOOKUP(B28,'基本情報（メール申込用）'!$A$7:$B$46,2,FALSE),"")</f>
        <v/>
      </c>
      <c r="B28" s="231"/>
      <c r="C28" s="173"/>
      <c r="D28" s="174" t="str">
        <f>IFERROR(VLOOKUP($C28,'参加選手登録表 (メール申込用)'!$B$4:$G$54,5,FALSE),"")</f>
        <v/>
      </c>
      <c r="E28" s="173"/>
      <c r="F28" s="174" t="str">
        <f>IFERROR(VLOOKUP($E28,'参加馬登録表 (メール申込用)'!$B$5:$L$55,2,FALSE),"")</f>
        <v/>
      </c>
      <c r="G28" s="175" t="str">
        <f>IF(C28=0,"",IFERROR(IF('団体情報・合計（メール申込用）'!$C$3="","",'団体情報・合計（メール申込用）'!$C$3),""))</f>
        <v/>
      </c>
      <c r="H28" s="176"/>
      <c r="I28" s="177" t="str">
        <f>IF(H28="OP",IFERROR(VLOOKUP(A28,'基本情報（メール申込用）'!$B$7:$D$46,3,FALSE),""),IFERROR(VLOOKUP(A28,'基本情報（メール申込用）'!$B$7:$D$46,2,FALSE),""))</f>
        <v/>
      </c>
    </row>
    <row r="29" spans="1:9" ht="24" customHeight="1" x14ac:dyDescent="0.25">
      <c r="A29" s="172" t="str">
        <f>IFERROR(VLOOKUP(B29,'基本情報（メール申込用）'!$A$7:$B$46,2,FALSE),"")</f>
        <v/>
      </c>
      <c r="B29" s="231"/>
      <c r="C29" s="173"/>
      <c r="D29" s="174" t="str">
        <f>IFERROR(VLOOKUP($C29,'参加選手登録表 (メール申込用)'!$B$4:$G$54,5,FALSE),"")</f>
        <v/>
      </c>
      <c r="E29" s="173"/>
      <c r="F29" s="174" t="str">
        <f>IFERROR(VLOOKUP($E29,'参加馬登録表 (メール申込用)'!$B$5:$L$55,2,FALSE),"")</f>
        <v/>
      </c>
      <c r="G29" s="175" t="str">
        <f>IF(C29=0,"",IFERROR(IF('団体情報・合計（メール申込用）'!$C$3="","",'団体情報・合計（メール申込用）'!$C$3),""))</f>
        <v/>
      </c>
      <c r="H29" s="176"/>
      <c r="I29" s="177" t="str">
        <f>IF(H29="OP",IFERROR(VLOOKUP(A29,'基本情報（メール申込用）'!$B$7:$D$46,3,FALSE),""),IFERROR(VLOOKUP(A29,'基本情報（メール申込用）'!$B$7:$D$46,2,FALSE),""))</f>
        <v/>
      </c>
    </row>
    <row r="30" spans="1:9" ht="24" customHeight="1" x14ac:dyDescent="0.25">
      <c r="A30" s="172" t="str">
        <f>IFERROR(VLOOKUP(B30,'基本情報（メール申込用）'!$A$7:$B$46,2,FALSE),"")</f>
        <v/>
      </c>
      <c r="B30" s="231"/>
      <c r="C30" s="173"/>
      <c r="D30" s="174" t="str">
        <f>IFERROR(VLOOKUP($C30,'参加選手登録表 (メール申込用)'!$B$4:$G$54,5,FALSE),"")</f>
        <v/>
      </c>
      <c r="E30" s="173"/>
      <c r="F30" s="174" t="str">
        <f>IFERROR(VLOOKUP($E30,'参加馬登録表 (メール申込用)'!$B$5:$L$55,2,FALSE),"")</f>
        <v/>
      </c>
      <c r="G30" s="175" t="str">
        <f>IF(C30=0,"",IFERROR(IF('団体情報・合計（メール申込用）'!$C$3="","",'団体情報・合計（メール申込用）'!$C$3),""))</f>
        <v/>
      </c>
      <c r="H30" s="176"/>
      <c r="I30" s="177" t="str">
        <f>IF(H30="OP",IFERROR(VLOOKUP(A30,'基本情報（メール申込用）'!$B$7:$D$46,3,FALSE),""),IFERROR(VLOOKUP(A30,'基本情報（メール申込用）'!$B$7:$D$46,2,FALSE),""))</f>
        <v/>
      </c>
    </row>
    <row r="31" spans="1:9" ht="24" customHeight="1" x14ac:dyDescent="0.25">
      <c r="A31" s="172" t="str">
        <f>IFERROR(VLOOKUP(B31,'基本情報（メール申込用）'!$A$7:$B$46,2,FALSE),"")</f>
        <v/>
      </c>
      <c r="B31" s="231"/>
      <c r="C31" s="173"/>
      <c r="D31" s="174" t="str">
        <f>IFERROR(VLOOKUP($C31,'参加選手登録表 (メール申込用)'!$B$4:$G$54,5,FALSE),"")</f>
        <v/>
      </c>
      <c r="E31" s="173"/>
      <c r="F31" s="174" t="str">
        <f>IFERROR(VLOOKUP($E31,'参加馬登録表 (メール申込用)'!$B$5:$L$55,2,FALSE),"")</f>
        <v/>
      </c>
      <c r="G31" s="175" t="str">
        <f>IF(C31=0,"",IFERROR(IF('団体情報・合計（メール申込用）'!$C$3="","",'団体情報・合計（メール申込用）'!$C$3),""))</f>
        <v/>
      </c>
      <c r="H31" s="176"/>
      <c r="I31" s="177" t="str">
        <f>IF(H31="OP",IFERROR(VLOOKUP(A31,'基本情報（メール申込用）'!$B$7:$D$46,3,FALSE),""),IFERROR(VLOOKUP(A31,'基本情報（メール申込用）'!$B$7:$D$46,2,FALSE),""))</f>
        <v/>
      </c>
    </row>
    <row r="32" spans="1:9" ht="24" customHeight="1" x14ac:dyDescent="0.25">
      <c r="A32" s="172" t="str">
        <f>IFERROR(VLOOKUP(B32,'基本情報（メール申込用）'!$A$7:$B$46,2,FALSE),"")</f>
        <v/>
      </c>
      <c r="B32" s="231"/>
      <c r="C32" s="173"/>
      <c r="D32" s="174" t="str">
        <f>IFERROR(VLOOKUP($C32,'参加選手登録表 (メール申込用)'!$B$4:$G$54,5,FALSE),"")</f>
        <v/>
      </c>
      <c r="E32" s="173"/>
      <c r="F32" s="174" t="str">
        <f>IFERROR(VLOOKUP($E32,'参加馬登録表 (メール申込用)'!$B$5:$L$55,2,FALSE),"")</f>
        <v/>
      </c>
      <c r="G32" s="175" t="str">
        <f>IF(C32=0,"",IFERROR(IF('団体情報・合計（メール申込用）'!$C$3="","",'団体情報・合計（メール申込用）'!$C$3),""))</f>
        <v/>
      </c>
      <c r="H32" s="176"/>
      <c r="I32" s="177" t="str">
        <f>IF(H32="OP",IFERROR(VLOOKUP(A32,'基本情報（メール申込用）'!$B$7:$D$46,3,FALSE),""),IFERROR(VLOOKUP(A32,'基本情報（メール申込用）'!$B$7:$D$46,2,FALSE),""))</f>
        <v/>
      </c>
    </row>
    <row r="33" spans="1:9" ht="24" customHeight="1" x14ac:dyDescent="0.25">
      <c r="A33" s="172" t="str">
        <f>IFERROR(VLOOKUP(B33,'基本情報（メール申込用）'!$A$7:$B$46,2,FALSE),"")</f>
        <v/>
      </c>
      <c r="B33" s="231"/>
      <c r="C33" s="173"/>
      <c r="D33" s="174" t="str">
        <f>IFERROR(VLOOKUP($C33,'参加選手登録表 (メール申込用)'!$B$4:$G$54,5,FALSE),"")</f>
        <v/>
      </c>
      <c r="E33" s="173"/>
      <c r="F33" s="174" t="str">
        <f>IFERROR(VLOOKUP($E33,'参加馬登録表 (メール申込用)'!$B$5:$L$55,2,FALSE),"")</f>
        <v/>
      </c>
      <c r="G33" s="175" t="str">
        <f>IF(C33=0,"",IFERROR(IF('団体情報・合計（メール申込用）'!$C$3="","",'団体情報・合計（メール申込用）'!$C$3),""))</f>
        <v/>
      </c>
      <c r="H33" s="176"/>
      <c r="I33" s="177" t="str">
        <f>IF(H33="OP",IFERROR(VLOOKUP(A33,'基本情報（メール申込用）'!$B$7:$D$46,3,FALSE),""),IFERROR(VLOOKUP(A33,'基本情報（メール申込用）'!$B$7:$D$46,2,FALSE),""))</f>
        <v/>
      </c>
    </row>
    <row r="34" spans="1:9" ht="24" customHeight="1" thickBot="1" x14ac:dyDescent="0.3">
      <c r="A34" s="178" t="str">
        <f>IFERROR(VLOOKUP(B34,'基本情報（メール申込用）'!$A$7:$B$46,2,FALSE),"")</f>
        <v/>
      </c>
      <c r="B34" s="232"/>
      <c r="C34" s="117"/>
      <c r="D34" s="179" t="str">
        <f>IFERROR(VLOOKUP($C34,'参加選手登録表 (メール申込用)'!$B$4:$G$54,5,FALSE),"")</f>
        <v/>
      </c>
      <c r="E34" s="117"/>
      <c r="F34" s="179" t="str">
        <f>IFERROR(VLOOKUP($E34,'参加馬登録表 (メール申込用)'!$B$5:$L$55,2,FALSE),"")</f>
        <v/>
      </c>
      <c r="G34" s="180" t="str">
        <f>IF(C34=0,"",IFERROR(IF('団体情報・合計（メール申込用）'!$C$3="","",'団体情報・合計（メール申込用）'!$C$3),""))</f>
        <v/>
      </c>
      <c r="H34" s="118"/>
      <c r="I34" s="181" t="str">
        <f>IF(H34="OP",IFERROR(VLOOKUP(A34,'基本情報（メール申込用）'!$B$7:$D$46,3,FALSE),""),IFERROR(VLOOKUP(A34,'基本情報（メール申込用）'!$B$7:$D$46,2,FALSE),""))</f>
        <v/>
      </c>
    </row>
    <row r="35" spans="1:9" ht="24" customHeight="1" x14ac:dyDescent="0.25">
      <c r="A35" s="182" t="str">
        <f>IFERROR(VLOOKUP(B35,'基本情報（メール申込用）'!$A$7:$B$46,2,FALSE),"")</f>
        <v/>
      </c>
      <c r="B35" s="233"/>
      <c r="C35" s="93"/>
      <c r="D35" s="183" t="str">
        <f>IFERROR(VLOOKUP($C35,'参加選手登録表 (メール申込用)'!$B$4:$G$54,5,FALSE),"")</f>
        <v/>
      </c>
      <c r="E35" s="93"/>
      <c r="F35" s="183" t="str">
        <f>IFERROR(VLOOKUP($E35,'参加馬登録表 (メール申込用)'!$B$5:$L$55,2,FALSE),"")</f>
        <v/>
      </c>
      <c r="G35" s="184" t="str">
        <f>IF(C35=0,"",IFERROR(IF('団体情報・合計（メール申込用）'!$C$3="","",'団体情報・合計（メール申込用）'!$C$3),""))</f>
        <v/>
      </c>
      <c r="H35" s="94"/>
      <c r="I35" s="185" t="str">
        <f>IF(H35="OP",IFERROR(VLOOKUP(A35,'基本情報（メール申込用）'!$B$7:$D$46,3,FALSE),""),IFERROR(VLOOKUP(A35,'基本情報（メール申込用）'!$B$7:$D$46,2,FALSE),""))</f>
        <v/>
      </c>
    </row>
    <row r="36" spans="1:9" ht="24" customHeight="1" x14ac:dyDescent="0.25">
      <c r="A36" s="172" t="str">
        <f>IFERROR(VLOOKUP(B36,'基本情報（メール申込用）'!$A$7:$B$46,2,FALSE),"")</f>
        <v/>
      </c>
      <c r="B36" s="231"/>
      <c r="C36" s="173"/>
      <c r="D36" s="174" t="str">
        <f>IFERROR(VLOOKUP($C36,'参加選手登録表 (メール申込用)'!$B$4:$G$54,5,FALSE),"")</f>
        <v/>
      </c>
      <c r="E36" s="173"/>
      <c r="F36" s="174" t="str">
        <f>IFERROR(VLOOKUP($E36,'参加馬登録表 (メール申込用)'!$B$5:$L$55,2,FALSE),"")</f>
        <v/>
      </c>
      <c r="G36" s="175" t="str">
        <f>IF(C36=0,"",IFERROR(IF('団体情報・合計（メール申込用）'!$C$3="","",'団体情報・合計（メール申込用）'!$C$3),""))</f>
        <v/>
      </c>
      <c r="H36" s="176"/>
      <c r="I36" s="177" t="str">
        <f>IF(H36="OP",IFERROR(VLOOKUP(A36,'基本情報（メール申込用）'!$B$7:$D$46,3,FALSE),""),IFERROR(VLOOKUP(A36,'基本情報（メール申込用）'!$B$7:$D$46,2,FALSE),""))</f>
        <v/>
      </c>
    </row>
    <row r="37" spans="1:9" ht="24" customHeight="1" x14ac:dyDescent="0.25">
      <c r="A37" s="172" t="str">
        <f>IFERROR(VLOOKUP(B37,'基本情報（メール申込用）'!$A$7:$B$46,2,FALSE),"")</f>
        <v/>
      </c>
      <c r="B37" s="231"/>
      <c r="C37" s="173"/>
      <c r="D37" s="174" t="str">
        <f>IFERROR(VLOOKUP($C37,'参加選手登録表 (メール申込用)'!$B$4:$G$54,5,FALSE),"")</f>
        <v/>
      </c>
      <c r="E37" s="173"/>
      <c r="F37" s="174" t="str">
        <f>IFERROR(VLOOKUP($E37,'参加馬登録表 (メール申込用)'!$B$5:$L$55,2,FALSE),"")</f>
        <v/>
      </c>
      <c r="G37" s="175" t="str">
        <f>IF(C37=0,"",IFERROR(IF('団体情報・合計（メール申込用）'!$C$3="","",'団体情報・合計（メール申込用）'!$C$3),""))</f>
        <v/>
      </c>
      <c r="H37" s="176"/>
      <c r="I37" s="177" t="str">
        <f>IF(H37="OP",IFERROR(VLOOKUP(A37,'基本情報（メール申込用）'!$B$7:$D$46,3,FALSE),""),IFERROR(VLOOKUP(A37,'基本情報（メール申込用）'!$B$7:$D$46,2,FALSE),""))</f>
        <v/>
      </c>
    </row>
    <row r="38" spans="1:9" ht="24" customHeight="1" x14ac:dyDescent="0.25">
      <c r="A38" s="172" t="str">
        <f>IFERROR(VLOOKUP(B38,'基本情報（メール申込用）'!$A$7:$B$46,2,FALSE),"")</f>
        <v/>
      </c>
      <c r="B38" s="231"/>
      <c r="C38" s="173"/>
      <c r="D38" s="174" t="str">
        <f>IFERROR(VLOOKUP($C38,'参加選手登録表 (メール申込用)'!$B$4:$G$54,5,FALSE),"")</f>
        <v/>
      </c>
      <c r="E38" s="173"/>
      <c r="F38" s="174" t="str">
        <f>IFERROR(VLOOKUP($E38,'参加馬登録表 (メール申込用)'!$B$5:$L$55,2,FALSE),"")</f>
        <v/>
      </c>
      <c r="G38" s="175" t="str">
        <f>IF(C38=0,"",IFERROR(IF('団体情報・合計（メール申込用）'!$C$3="","",'団体情報・合計（メール申込用）'!$C$3),""))</f>
        <v/>
      </c>
      <c r="H38" s="176"/>
      <c r="I38" s="177" t="str">
        <f>IF(H38="OP",IFERROR(VLOOKUP(A38,'基本情報（メール申込用）'!$B$7:$D$46,3,FALSE),""),IFERROR(VLOOKUP(A38,'基本情報（メール申込用）'!$B$7:$D$46,2,FALSE),""))</f>
        <v/>
      </c>
    </row>
    <row r="39" spans="1:9" ht="24" customHeight="1" x14ac:dyDescent="0.25">
      <c r="A39" s="172" t="str">
        <f>IFERROR(VLOOKUP(B39,'基本情報（メール申込用）'!$A$7:$B$46,2,FALSE),"")</f>
        <v/>
      </c>
      <c r="B39" s="231"/>
      <c r="C39" s="173"/>
      <c r="D39" s="174" t="str">
        <f>IFERROR(VLOOKUP($C39,'参加選手登録表 (メール申込用)'!$B$4:$G$54,5,FALSE),"")</f>
        <v/>
      </c>
      <c r="E39" s="173"/>
      <c r="F39" s="174" t="str">
        <f>IFERROR(VLOOKUP($E39,'参加馬登録表 (メール申込用)'!$B$5:$L$55,2,FALSE),"")</f>
        <v/>
      </c>
      <c r="G39" s="175" t="str">
        <f>IF(C39=0,"",IFERROR(IF('団体情報・合計（メール申込用）'!$C$3="","",'団体情報・合計（メール申込用）'!$C$3),""))</f>
        <v/>
      </c>
      <c r="H39" s="176"/>
      <c r="I39" s="177" t="str">
        <f>IF(H39="OP",IFERROR(VLOOKUP(A39,'基本情報（メール申込用）'!$B$7:$D$46,3,FALSE),""),IFERROR(VLOOKUP(A39,'基本情報（メール申込用）'!$B$7:$D$46,2,FALSE),""))</f>
        <v/>
      </c>
    </row>
    <row r="40" spans="1:9" ht="24" customHeight="1" x14ac:dyDescent="0.25">
      <c r="A40" s="172" t="str">
        <f>IFERROR(VLOOKUP(B40,'基本情報（メール申込用）'!$A$7:$B$46,2,FALSE),"")</f>
        <v/>
      </c>
      <c r="B40" s="231"/>
      <c r="C40" s="173"/>
      <c r="D40" s="174" t="str">
        <f>IFERROR(VLOOKUP($C40,'参加選手登録表 (メール申込用)'!$B$4:$G$54,5,FALSE),"")</f>
        <v/>
      </c>
      <c r="E40" s="173"/>
      <c r="F40" s="174" t="str">
        <f>IFERROR(VLOOKUP($E40,'参加馬登録表 (メール申込用)'!$B$5:$L$55,2,FALSE),"")</f>
        <v/>
      </c>
      <c r="G40" s="175" t="str">
        <f>IF(C40=0,"",IFERROR(IF('団体情報・合計（メール申込用）'!$C$3="","",'団体情報・合計（メール申込用）'!$C$3),""))</f>
        <v/>
      </c>
      <c r="H40" s="176"/>
      <c r="I40" s="177" t="str">
        <f>IF(H40="OP",IFERROR(VLOOKUP(A40,'基本情報（メール申込用）'!$B$7:$D$46,3,FALSE),""),IFERROR(VLOOKUP(A40,'基本情報（メール申込用）'!$B$7:$D$46,2,FALSE),""))</f>
        <v/>
      </c>
    </row>
    <row r="41" spans="1:9" ht="24" customHeight="1" x14ac:dyDescent="0.25">
      <c r="A41" s="172" t="str">
        <f>IFERROR(VLOOKUP(B41,'基本情報（メール申込用）'!$A$7:$B$46,2,FALSE),"")</f>
        <v/>
      </c>
      <c r="B41" s="231"/>
      <c r="C41" s="173"/>
      <c r="D41" s="174" t="str">
        <f>IFERROR(VLOOKUP($C41,'参加選手登録表 (メール申込用)'!$B$4:$G$54,5,FALSE),"")</f>
        <v/>
      </c>
      <c r="E41" s="173"/>
      <c r="F41" s="174" t="str">
        <f>IFERROR(VLOOKUP($E41,'参加馬登録表 (メール申込用)'!$B$5:$L$55,2,FALSE),"")</f>
        <v/>
      </c>
      <c r="G41" s="175" t="str">
        <f>IF(C41=0,"",IFERROR(IF('団体情報・合計（メール申込用）'!$C$3="","",'団体情報・合計（メール申込用）'!$C$3),""))</f>
        <v/>
      </c>
      <c r="H41" s="176"/>
      <c r="I41" s="177" t="str">
        <f>IF(H41="OP",IFERROR(VLOOKUP(A41,'基本情報（メール申込用）'!$B$7:$D$46,3,FALSE),""),IFERROR(VLOOKUP(A41,'基本情報（メール申込用）'!$B$7:$D$46,2,FALSE),""))</f>
        <v/>
      </c>
    </row>
    <row r="42" spans="1:9" ht="24" customHeight="1" x14ac:dyDescent="0.25">
      <c r="A42" s="172" t="str">
        <f>IFERROR(VLOOKUP(B42,'基本情報（メール申込用）'!$A$7:$B$46,2,FALSE),"")</f>
        <v/>
      </c>
      <c r="B42" s="231"/>
      <c r="C42" s="173"/>
      <c r="D42" s="174" t="str">
        <f>IFERROR(VLOOKUP($C42,'参加選手登録表 (メール申込用)'!$B$4:$G$54,5,FALSE),"")</f>
        <v/>
      </c>
      <c r="E42" s="173"/>
      <c r="F42" s="174" t="str">
        <f>IFERROR(VLOOKUP($E42,'参加馬登録表 (メール申込用)'!$B$5:$L$55,2,FALSE),"")</f>
        <v/>
      </c>
      <c r="G42" s="175" t="str">
        <f>IF(C42=0,"",IFERROR(IF('団体情報・合計（メール申込用）'!$C$3="","",'団体情報・合計（メール申込用）'!$C$3),""))</f>
        <v/>
      </c>
      <c r="H42" s="176"/>
      <c r="I42" s="177" t="str">
        <f>IF(H42="OP",IFERROR(VLOOKUP(A42,'基本情報（メール申込用）'!$B$7:$D$46,3,FALSE),""),IFERROR(VLOOKUP(A42,'基本情報（メール申込用）'!$B$7:$D$46,2,FALSE),""))</f>
        <v/>
      </c>
    </row>
    <row r="43" spans="1:9" ht="24" customHeight="1" x14ac:dyDescent="0.25">
      <c r="A43" s="172" t="str">
        <f>IFERROR(VLOOKUP(B43,'基本情報（メール申込用）'!$A$7:$B$46,2,FALSE),"")</f>
        <v/>
      </c>
      <c r="B43" s="231"/>
      <c r="C43" s="173"/>
      <c r="D43" s="174" t="str">
        <f>IFERROR(VLOOKUP($C43,'参加選手登録表 (メール申込用)'!$B$4:$G$54,5,FALSE),"")</f>
        <v/>
      </c>
      <c r="E43" s="173"/>
      <c r="F43" s="174" t="str">
        <f>IFERROR(VLOOKUP($E43,'参加馬登録表 (メール申込用)'!$B$5:$L$55,2,FALSE),"")</f>
        <v/>
      </c>
      <c r="G43" s="175" t="str">
        <f>IF(C43=0,"",IFERROR(IF('団体情報・合計（メール申込用）'!$C$3="","",'団体情報・合計（メール申込用）'!$C$3),""))</f>
        <v/>
      </c>
      <c r="H43" s="176"/>
      <c r="I43" s="177" t="str">
        <f>IF(H43="OP",IFERROR(VLOOKUP(A43,'基本情報（メール申込用）'!$B$7:$D$46,3,FALSE),""),IFERROR(VLOOKUP(A43,'基本情報（メール申込用）'!$B$7:$D$46,2,FALSE),""))</f>
        <v/>
      </c>
    </row>
    <row r="44" spans="1:9" ht="24" customHeight="1" thickBot="1" x14ac:dyDescent="0.3">
      <c r="A44" s="186" t="str">
        <f>IFERROR(VLOOKUP(B44,'基本情報（メール申込用）'!$A$7:$B$46,2,FALSE),"")</f>
        <v/>
      </c>
      <c r="B44" s="234"/>
      <c r="C44" s="187"/>
      <c r="D44" s="188" t="str">
        <f>IFERROR(VLOOKUP($C44,'参加選手登録表 (メール申込用)'!$B$4:$G$54,5,FALSE),"")</f>
        <v/>
      </c>
      <c r="E44" s="187"/>
      <c r="F44" s="188" t="str">
        <f>IFERROR(VLOOKUP($E44,'参加馬登録表 (メール申込用)'!$B$5:$L$55,2,FALSE),"")</f>
        <v/>
      </c>
      <c r="G44" s="189" t="str">
        <f>IF(C44=0,"",IFERROR(IF('団体情報・合計（メール申込用）'!$C$3="","",'団体情報・合計（メール申込用）'!$C$3),""))</f>
        <v/>
      </c>
      <c r="H44" s="190"/>
      <c r="I44" s="191" t="str">
        <f>IF(H44="OP",IFERROR(VLOOKUP(A44,'基本情報（メール申込用）'!$B$7:$D$46,3,FALSE),""),IFERROR(VLOOKUP(A44,'基本情報（メール申込用）'!$B$7:$D$46,2,FALSE),""))</f>
        <v/>
      </c>
    </row>
    <row r="45" spans="1:9" ht="24" customHeight="1" x14ac:dyDescent="0.25">
      <c r="A45" s="192" t="str">
        <f>IFERROR(VLOOKUP(B45,'基本情報（メール申込用）'!$A$7:$B$46,2,FALSE),"")</f>
        <v/>
      </c>
      <c r="B45" s="235"/>
      <c r="C45" s="114"/>
      <c r="D45" s="193" t="str">
        <f>IFERROR(VLOOKUP($C45,'参加選手登録表 (メール申込用)'!$B$4:$G$54,5,FALSE),"")</f>
        <v/>
      </c>
      <c r="E45" s="114"/>
      <c r="F45" s="193" t="str">
        <f>IFERROR(VLOOKUP($E45,'参加馬登録表 (メール申込用)'!$B$5:$L$55,2,FALSE),"")</f>
        <v/>
      </c>
      <c r="G45" s="194" t="str">
        <f>IF(C45=0,"",IFERROR(IF('団体情報・合計（メール申込用）'!$C$3="","",'団体情報・合計（メール申込用）'!$C$3),""))</f>
        <v/>
      </c>
      <c r="H45" s="115"/>
      <c r="I45" s="195" t="str">
        <f>IF(H45="OP",IFERROR(VLOOKUP(A45,'基本情報（メール申込用）'!$B$7:$D$46,3,FALSE),""),IFERROR(VLOOKUP(A45,'基本情報（メール申込用）'!$B$7:$D$46,2,FALSE),""))</f>
        <v/>
      </c>
    </row>
    <row r="46" spans="1:9" ht="24" customHeight="1" x14ac:dyDescent="0.25">
      <c r="A46" s="172" t="str">
        <f>IFERROR(VLOOKUP(B46,'基本情報（メール申込用）'!$A$7:$B$46,2,FALSE),"")</f>
        <v/>
      </c>
      <c r="B46" s="231"/>
      <c r="C46" s="173"/>
      <c r="D46" s="174" t="str">
        <f>IFERROR(VLOOKUP($C46,'参加選手登録表 (メール申込用)'!$B$4:$G$54,5,FALSE),"")</f>
        <v/>
      </c>
      <c r="E46" s="173"/>
      <c r="F46" s="174" t="str">
        <f>IFERROR(VLOOKUP($E46,'参加馬登録表 (メール申込用)'!$B$5:$L$55,2,FALSE),"")</f>
        <v/>
      </c>
      <c r="G46" s="175" t="str">
        <f>IF(C46=0,"",IFERROR(IF('団体情報・合計（メール申込用）'!$C$3="","",'団体情報・合計（メール申込用）'!$C$3),""))</f>
        <v/>
      </c>
      <c r="H46" s="176"/>
      <c r="I46" s="177" t="str">
        <f>IF(H46="OP",IFERROR(VLOOKUP(A46,'基本情報（メール申込用）'!$B$7:$D$46,3,FALSE),""),IFERROR(VLOOKUP(A46,'基本情報（メール申込用）'!$B$7:$D$46,2,FALSE),""))</f>
        <v/>
      </c>
    </row>
    <row r="47" spans="1:9" ht="24" customHeight="1" x14ac:dyDescent="0.25">
      <c r="A47" s="172" t="str">
        <f>IFERROR(VLOOKUP(B47,'基本情報（メール申込用）'!$A$7:$B$46,2,FALSE),"")</f>
        <v/>
      </c>
      <c r="B47" s="231"/>
      <c r="C47" s="173"/>
      <c r="D47" s="174" t="str">
        <f>IFERROR(VLOOKUP($C47,'参加選手登録表 (メール申込用)'!$B$4:$G$54,5,FALSE),"")</f>
        <v/>
      </c>
      <c r="E47" s="173"/>
      <c r="F47" s="174" t="str">
        <f>IFERROR(VLOOKUP($E47,'参加馬登録表 (メール申込用)'!$B$5:$L$55,2,FALSE),"")</f>
        <v/>
      </c>
      <c r="G47" s="175" t="str">
        <f>IF(C47=0,"",IFERROR(IF('団体情報・合計（メール申込用）'!$C$3="","",'団体情報・合計（メール申込用）'!$C$3),""))</f>
        <v/>
      </c>
      <c r="H47" s="176"/>
      <c r="I47" s="177" t="str">
        <f>IF(H47="OP",IFERROR(VLOOKUP(A47,'基本情報（メール申込用）'!$B$7:$D$46,3,FALSE),""),IFERROR(VLOOKUP(A47,'基本情報（メール申込用）'!$B$7:$D$46,2,FALSE),""))</f>
        <v/>
      </c>
    </row>
    <row r="48" spans="1:9" ht="24" customHeight="1" x14ac:dyDescent="0.25">
      <c r="A48" s="172" t="str">
        <f>IFERROR(VLOOKUP(B48,'基本情報（メール申込用）'!$A$7:$B$46,2,FALSE),"")</f>
        <v/>
      </c>
      <c r="B48" s="231"/>
      <c r="C48" s="173"/>
      <c r="D48" s="174" t="str">
        <f>IFERROR(VLOOKUP($C48,'参加選手登録表 (メール申込用)'!$B$4:$G$54,5,FALSE),"")</f>
        <v/>
      </c>
      <c r="E48" s="173"/>
      <c r="F48" s="174" t="str">
        <f>IFERROR(VLOOKUP($E48,'参加馬登録表 (メール申込用)'!$B$5:$L$55,2,FALSE),"")</f>
        <v/>
      </c>
      <c r="G48" s="175" t="str">
        <f>IF(C48=0,"",IFERROR(IF('団体情報・合計（メール申込用）'!$C$3="","",'団体情報・合計（メール申込用）'!$C$3),""))</f>
        <v/>
      </c>
      <c r="H48" s="176"/>
      <c r="I48" s="177" t="str">
        <f>IF(H48="OP",IFERROR(VLOOKUP(A48,'基本情報（メール申込用）'!$B$7:$D$46,3,FALSE),""),IFERROR(VLOOKUP(A48,'基本情報（メール申込用）'!$B$7:$D$46,2,FALSE),""))</f>
        <v/>
      </c>
    </row>
    <row r="49" spans="1:9" ht="24" customHeight="1" x14ac:dyDescent="0.25">
      <c r="A49" s="172" t="str">
        <f>IFERROR(VLOOKUP(B49,'基本情報（メール申込用）'!$A$7:$B$46,2,FALSE),"")</f>
        <v/>
      </c>
      <c r="B49" s="231"/>
      <c r="C49" s="173"/>
      <c r="D49" s="174" t="str">
        <f>IFERROR(VLOOKUP($C49,'参加選手登録表 (メール申込用)'!$B$4:$G$54,5,FALSE),"")</f>
        <v/>
      </c>
      <c r="E49" s="173"/>
      <c r="F49" s="174" t="str">
        <f>IFERROR(VLOOKUP($E49,'参加馬登録表 (メール申込用)'!$B$5:$L$55,2,FALSE),"")</f>
        <v/>
      </c>
      <c r="G49" s="175" t="str">
        <f>IF(C49=0,"",IFERROR(IF('団体情報・合計（メール申込用）'!$C$3="","",'団体情報・合計（メール申込用）'!$C$3),""))</f>
        <v/>
      </c>
      <c r="H49" s="176"/>
      <c r="I49" s="177" t="str">
        <f>IF(H49="OP",IFERROR(VLOOKUP(A49,'基本情報（メール申込用）'!$B$7:$D$46,3,FALSE),""),IFERROR(VLOOKUP(A49,'基本情報（メール申込用）'!$B$7:$D$46,2,FALSE),""))</f>
        <v/>
      </c>
    </row>
    <row r="50" spans="1:9" ht="24" customHeight="1" x14ac:dyDescent="0.25">
      <c r="A50" s="172" t="str">
        <f>IFERROR(VLOOKUP(B50,'基本情報（メール申込用）'!$A$7:$B$46,2,FALSE),"")</f>
        <v/>
      </c>
      <c r="B50" s="231"/>
      <c r="C50" s="173"/>
      <c r="D50" s="174" t="str">
        <f>IFERROR(VLOOKUP($C50,'参加選手登録表 (メール申込用)'!$B$4:$G$54,5,FALSE),"")</f>
        <v/>
      </c>
      <c r="E50" s="173"/>
      <c r="F50" s="174" t="str">
        <f>IFERROR(VLOOKUP($E50,'参加馬登録表 (メール申込用)'!$B$5:$L$55,2,FALSE),"")</f>
        <v/>
      </c>
      <c r="G50" s="175" t="str">
        <f>IF(C50=0,"",IFERROR(IF('団体情報・合計（メール申込用）'!$C$3="","",'団体情報・合計（メール申込用）'!$C$3),""))</f>
        <v/>
      </c>
      <c r="H50" s="176"/>
      <c r="I50" s="177" t="str">
        <f>IF(H50="OP",IFERROR(VLOOKUP(A50,'基本情報（メール申込用）'!$B$7:$D$46,3,FALSE),""),IFERROR(VLOOKUP(A50,'基本情報（メール申込用）'!$B$7:$D$46,2,FALSE),""))</f>
        <v/>
      </c>
    </row>
    <row r="51" spans="1:9" ht="24" customHeight="1" x14ac:dyDescent="0.25">
      <c r="A51" s="172" t="str">
        <f>IFERROR(VLOOKUP(B51,'基本情報（メール申込用）'!$A$7:$B$46,2,FALSE),"")</f>
        <v/>
      </c>
      <c r="B51" s="231"/>
      <c r="C51" s="173"/>
      <c r="D51" s="174" t="str">
        <f>IFERROR(VLOOKUP($C51,'参加選手登録表 (メール申込用)'!$B$4:$G$54,5,FALSE),"")</f>
        <v/>
      </c>
      <c r="E51" s="173"/>
      <c r="F51" s="174" t="str">
        <f>IFERROR(VLOOKUP($E51,'参加馬登録表 (メール申込用)'!$B$5:$L$55,2,FALSE),"")</f>
        <v/>
      </c>
      <c r="G51" s="175" t="str">
        <f>IF(C51=0,"",IFERROR(IF('団体情報・合計（メール申込用）'!$C$3="","",'団体情報・合計（メール申込用）'!$C$3),""))</f>
        <v/>
      </c>
      <c r="H51" s="176"/>
      <c r="I51" s="177" t="str">
        <f>IF(H51="OP",IFERROR(VLOOKUP(A51,'基本情報（メール申込用）'!$B$7:$D$46,3,FALSE),""),IFERROR(VLOOKUP(A51,'基本情報（メール申込用）'!$B$7:$D$46,2,FALSE),""))</f>
        <v/>
      </c>
    </row>
    <row r="52" spans="1:9" ht="24" customHeight="1" x14ac:dyDescent="0.25">
      <c r="A52" s="172" t="str">
        <f>IFERROR(VLOOKUP(B52,'基本情報（メール申込用）'!$A$7:$B$46,2,FALSE),"")</f>
        <v/>
      </c>
      <c r="B52" s="231"/>
      <c r="C52" s="173"/>
      <c r="D52" s="174" t="str">
        <f>IFERROR(VLOOKUP($C52,'参加選手登録表 (メール申込用)'!$B$4:$G$54,5,FALSE),"")</f>
        <v/>
      </c>
      <c r="E52" s="173"/>
      <c r="F52" s="174" t="str">
        <f>IFERROR(VLOOKUP($E52,'参加馬登録表 (メール申込用)'!$B$5:$L$55,2,FALSE),"")</f>
        <v/>
      </c>
      <c r="G52" s="175" t="str">
        <f>IF(C52=0,"",IFERROR(IF('団体情報・合計（メール申込用）'!$C$3="","",'団体情報・合計（メール申込用）'!$C$3),""))</f>
        <v/>
      </c>
      <c r="H52" s="176"/>
      <c r="I52" s="177" t="str">
        <f>IF(H52="OP",IFERROR(VLOOKUP(A52,'基本情報（メール申込用）'!$B$7:$D$46,3,FALSE),""),IFERROR(VLOOKUP(A52,'基本情報（メール申込用）'!$B$7:$D$46,2,FALSE),""))</f>
        <v/>
      </c>
    </row>
    <row r="53" spans="1:9" ht="24" customHeight="1" x14ac:dyDescent="0.25">
      <c r="A53" s="172" t="str">
        <f>IFERROR(VLOOKUP(B53,'基本情報（メール申込用）'!$A$7:$B$46,2,FALSE),"")</f>
        <v/>
      </c>
      <c r="B53" s="231"/>
      <c r="C53" s="173"/>
      <c r="D53" s="174" t="str">
        <f>IFERROR(VLOOKUP($C53,'参加選手登録表 (メール申込用)'!$B$4:$G$54,5,FALSE),"")</f>
        <v/>
      </c>
      <c r="E53" s="173"/>
      <c r="F53" s="174" t="str">
        <f>IFERROR(VLOOKUP($E53,'参加馬登録表 (メール申込用)'!$B$5:$L$55,2,FALSE),"")</f>
        <v/>
      </c>
      <c r="G53" s="175" t="str">
        <f>IF(C53=0,"",IFERROR(IF('団体情報・合計（メール申込用）'!$C$3="","",'団体情報・合計（メール申込用）'!$C$3),""))</f>
        <v/>
      </c>
      <c r="H53" s="176"/>
      <c r="I53" s="177" t="str">
        <f>IF(H53="OP",IFERROR(VLOOKUP(A53,'基本情報（メール申込用）'!$B$7:$D$46,3,FALSE),""),IFERROR(VLOOKUP(A53,'基本情報（メール申込用）'!$B$7:$D$46,2,FALSE),""))</f>
        <v/>
      </c>
    </row>
    <row r="54" spans="1:9" ht="24" customHeight="1" thickBot="1" x14ac:dyDescent="0.3">
      <c r="A54" s="178" t="str">
        <f>IFERROR(VLOOKUP(B54,'基本情報（メール申込用）'!$A$7:$B$46,2,FALSE),"")</f>
        <v/>
      </c>
      <c r="B54" s="232"/>
      <c r="C54" s="117"/>
      <c r="D54" s="179" t="str">
        <f>IFERROR(VLOOKUP($C54,'参加選手登録表 (メール申込用)'!$B$4:$G$54,5,FALSE),"")</f>
        <v/>
      </c>
      <c r="E54" s="117"/>
      <c r="F54" s="179" t="str">
        <f>IFERROR(VLOOKUP($E54,'参加馬登録表 (メール申込用)'!$B$5:$L$55,2,FALSE),"")</f>
        <v/>
      </c>
      <c r="G54" s="180" t="str">
        <f>IF(C54=0,"",IFERROR(IF('団体情報・合計（メール申込用）'!$C$3="","",'団体情報・合計（メール申込用）'!$C$3),""))</f>
        <v/>
      </c>
      <c r="H54" s="118"/>
      <c r="I54" s="181" t="str">
        <f>IF(H54="OP",IFERROR(VLOOKUP(A54,'基本情報（メール申込用）'!$B$7:$D$46,3,FALSE),""),IFERROR(VLOOKUP(A54,'基本情報（メール申込用）'!$B$7:$D$46,2,FALSE),""))</f>
        <v/>
      </c>
    </row>
    <row r="55" spans="1:9" ht="24" customHeight="1" x14ac:dyDescent="0.25">
      <c r="A55" s="182" t="str">
        <f>IFERROR(VLOOKUP(B55,'基本情報（メール申込用）'!$A$7:$B$46,2,FALSE),"")</f>
        <v/>
      </c>
      <c r="B55" s="233"/>
      <c r="C55" s="93"/>
      <c r="D55" s="183" t="str">
        <f>IFERROR(VLOOKUP($C55,'参加選手登録表 (メール申込用)'!$B$4:$G$54,5,FALSE),"")</f>
        <v/>
      </c>
      <c r="E55" s="93"/>
      <c r="F55" s="183" t="str">
        <f>IFERROR(VLOOKUP($E55,'参加馬登録表 (メール申込用)'!$B$5:$L$55,2,FALSE),"")</f>
        <v/>
      </c>
      <c r="G55" s="184" t="str">
        <f>IF(C55=0,"",IFERROR(IF('団体情報・合計（メール申込用）'!$C$3="","",'団体情報・合計（メール申込用）'!$C$3),""))</f>
        <v/>
      </c>
      <c r="H55" s="94"/>
      <c r="I55" s="185" t="str">
        <f>IF(H55="OP",IFERROR(VLOOKUP(A55,'基本情報（メール申込用）'!$B$7:$D$46,3,FALSE),""),IFERROR(VLOOKUP(A55,'基本情報（メール申込用）'!$B$7:$D$46,2,FALSE),""))</f>
        <v/>
      </c>
    </row>
    <row r="56" spans="1:9" ht="24" customHeight="1" x14ac:dyDescent="0.25">
      <c r="A56" s="172" t="str">
        <f>IFERROR(VLOOKUP(B56,'基本情報（メール申込用）'!$A$7:$B$46,2,FALSE),"")</f>
        <v/>
      </c>
      <c r="B56" s="231"/>
      <c r="C56" s="173"/>
      <c r="D56" s="174" t="str">
        <f>IFERROR(VLOOKUP($C56,'参加選手登録表 (メール申込用)'!$B$4:$G$54,5,FALSE),"")</f>
        <v/>
      </c>
      <c r="E56" s="173"/>
      <c r="F56" s="174" t="str">
        <f>IFERROR(VLOOKUP($E56,'参加馬登録表 (メール申込用)'!$B$5:$L$55,2,FALSE),"")</f>
        <v/>
      </c>
      <c r="G56" s="175" t="str">
        <f>IF(C56=0,"",IFERROR(IF('団体情報・合計（メール申込用）'!$C$3="","",'団体情報・合計（メール申込用）'!$C$3),""))</f>
        <v/>
      </c>
      <c r="H56" s="176"/>
      <c r="I56" s="177" t="str">
        <f>IF(H56="OP",IFERROR(VLOOKUP(A56,'基本情報（メール申込用）'!$B$7:$D$46,3,FALSE),""),IFERROR(VLOOKUP(A56,'基本情報（メール申込用）'!$B$7:$D$46,2,FALSE),""))</f>
        <v/>
      </c>
    </row>
    <row r="57" spans="1:9" ht="24" customHeight="1" x14ac:dyDescent="0.25">
      <c r="A57" s="172" t="str">
        <f>IFERROR(VLOOKUP(B57,'基本情報（メール申込用）'!$A$7:$B$46,2,FALSE),"")</f>
        <v/>
      </c>
      <c r="B57" s="231"/>
      <c r="C57" s="173"/>
      <c r="D57" s="174" t="str">
        <f>IFERROR(VLOOKUP($C57,'参加選手登録表 (メール申込用)'!$B$4:$G$54,5,FALSE),"")</f>
        <v/>
      </c>
      <c r="E57" s="173"/>
      <c r="F57" s="174" t="str">
        <f>IFERROR(VLOOKUP($E57,'参加馬登録表 (メール申込用)'!$B$5:$L$55,2,FALSE),"")</f>
        <v/>
      </c>
      <c r="G57" s="175" t="str">
        <f>IF(C57=0,"",IFERROR(IF('団体情報・合計（メール申込用）'!$C$3="","",'団体情報・合計（メール申込用）'!$C$3),""))</f>
        <v/>
      </c>
      <c r="H57" s="176"/>
      <c r="I57" s="177" t="str">
        <f>IF(H57="OP",IFERROR(VLOOKUP(A57,'基本情報（メール申込用）'!$B$7:$D$46,3,FALSE),""),IFERROR(VLOOKUP(A57,'基本情報（メール申込用）'!$B$7:$D$46,2,FALSE),""))</f>
        <v/>
      </c>
    </row>
    <row r="58" spans="1:9" ht="24" customHeight="1" x14ac:dyDescent="0.25">
      <c r="A58" s="172" t="str">
        <f>IFERROR(VLOOKUP(B58,'基本情報（メール申込用）'!$A$7:$B$46,2,FALSE),"")</f>
        <v/>
      </c>
      <c r="B58" s="231"/>
      <c r="C58" s="173"/>
      <c r="D58" s="174" t="str">
        <f>IFERROR(VLOOKUP($C58,'参加選手登録表 (メール申込用)'!$B$4:$G$54,5,FALSE),"")</f>
        <v/>
      </c>
      <c r="E58" s="173"/>
      <c r="F58" s="174" t="str">
        <f>IFERROR(VLOOKUP($E58,'参加馬登録表 (メール申込用)'!$B$5:$L$55,2,FALSE),"")</f>
        <v/>
      </c>
      <c r="G58" s="175" t="str">
        <f>IF(C58=0,"",IFERROR(IF('団体情報・合計（メール申込用）'!$C$3="","",'団体情報・合計（メール申込用）'!$C$3),""))</f>
        <v/>
      </c>
      <c r="H58" s="176"/>
      <c r="I58" s="177" t="str">
        <f>IF(H58="OP",IFERROR(VLOOKUP(A58,'基本情報（メール申込用）'!$B$7:$D$46,3,FALSE),""),IFERROR(VLOOKUP(A58,'基本情報（メール申込用）'!$B$7:$D$46,2,FALSE),""))</f>
        <v/>
      </c>
    </row>
    <row r="59" spans="1:9" ht="24" customHeight="1" x14ac:dyDescent="0.25">
      <c r="A59" s="172" t="str">
        <f>IFERROR(VLOOKUP(B59,'基本情報（メール申込用）'!$A$7:$B$46,2,FALSE),"")</f>
        <v/>
      </c>
      <c r="B59" s="231"/>
      <c r="C59" s="173"/>
      <c r="D59" s="174" t="str">
        <f>IFERROR(VLOOKUP($C59,'参加選手登録表 (メール申込用)'!$B$4:$G$54,5,FALSE),"")</f>
        <v/>
      </c>
      <c r="E59" s="173"/>
      <c r="F59" s="174" t="str">
        <f>IFERROR(VLOOKUP($E59,'参加馬登録表 (メール申込用)'!$B$5:$L$55,2,FALSE),"")</f>
        <v/>
      </c>
      <c r="G59" s="175" t="str">
        <f>IF(C59=0,"",IFERROR(IF('団体情報・合計（メール申込用）'!$C$3="","",'団体情報・合計（メール申込用）'!$C$3),""))</f>
        <v/>
      </c>
      <c r="H59" s="176"/>
      <c r="I59" s="177" t="str">
        <f>IF(H59="OP",IFERROR(VLOOKUP(A59,'基本情報（メール申込用）'!$B$7:$D$46,3,FALSE),""),IFERROR(VLOOKUP(A59,'基本情報（メール申込用）'!$B$7:$D$46,2,FALSE),""))</f>
        <v/>
      </c>
    </row>
    <row r="60" spans="1:9" ht="24" customHeight="1" x14ac:dyDescent="0.25">
      <c r="A60" s="172" t="str">
        <f>IFERROR(VLOOKUP(B60,'基本情報（メール申込用）'!$A$7:$B$46,2,FALSE),"")</f>
        <v/>
      </c>
      <c r="B60" s="231"/>
      <c r="C60" s="173"/>
      <c r="D60" s="174" t="str">
        <f>IFERROR(VLOOKUP($C60,'参加選手登録表 (メール申込用)'!$B$4:$G$54,5,FALSE),"")</f>
        <v/>
      </c>
      <c r="E60" s="173"/>
      <c r="F60" s="174" t="str">
        <f>IFERROR(VLOOKUP($E60,'参加馬登録表 (メール申込用)'!$B$5:$L$55,2,FALSE),"")</f>
        <v/>
      </c>
      <c r="G60" s="175" t="str">
        <f>IF(C60=0,"",IFERROR(IF('団体情報・合計（メール申込用）'!$C$3="","",'団体情報・合計（メール申込用）'!$C$3),""))</f>
        <v/>
      </c>
      <c r="H60" s="176"/>
      <c r="I60" s="177" t="str">
        <f>IF(H60="OP",IFERROR(VLOOKUP(A60,'基本情報（メール申込用）'!$B$7:$D$46,3,FALSE),""),IFERROR(VLOOKUP(A60,'基本情報（メール申込用）'!$B$7:$D$46,2,FALSE),""))</f>
        <v/>
      </c>
    </row>
    <row r="61" spans="1:9" ht="24" customHeight="1" x14ac:dyDescent="0.25">
      <c r="A61" s="172" t="str">
        <f>IFERROR(VLOOKUP(B61,'基本情報（メール申込用）'!$A$7:$B$46,2,FALSE),"")</f>
        <v/>
      </c>
      <c r="B61" s="231"/>
      <c r="C61" s="173"/>
      <c r="D61" s="174" t="str">
        <f>IFERROR(VLOOKUP($C61,'参加選手登録表 (メール申込用)'!$B$4:$G$54,5,FALSE),"")</f>
        <v/>
      </c>
      <c r="E61" s="173"/>
      <c r="F61" s="174" t="str">
        <f>IFERROR(VLOOKUP($E61,'参加馬登録表 (メール申込用)'!$B$5:$L$55,2,FALSE),"")</f>
        <v/>
      </c>
      <c r="G61" s="175" t="str">
        <f>IF(C61=0,"",IFERROR(IF('団体情報・合計（メール申込用）'!$C$3="","",'団体情報・合計（メール申込用）'!$C$3),""))</f>
        <v/>
      </c>
      <c r="H61" s="176"/>
      <c r="I61" s="177" t="str">
        <f>IF(H61="OP",IFERROR(VLOOKUP(A61,'基本情報（メール申込用）'!$B$7:$D$46,3,FALSE),""),IFERROR(VLOOKUP(A61,'基本情報（メール申込用）'!$B$7:$D$46,2,FALSE),""))</f>
        <v/>
      </c>
    </row>
    <row r="62" spans="1:9" ht="24" customHeight="1" x14ac:dyDescent="0.25">
      <c r="A62" s="172" t="str">
        <f>IFERROR(VLOOKUP(B62,'基本情報（メール申込用）'!$A$7:$B$46,2,FALSE),"")</f>
        <v/>
      </c>
      <c r="B62" s="231"/>
      <c r="C62" s="173"/>
      <c r="D62" s="174" t="str">
        <f>IFERROR(VLOOKUP($C62,'参加選手登録表 (メール申込用)'!$B$4:$G$54,5,FALSE),"")</f>
        <v/>
      </c>
      <c r="E62" s="173"/>
      <c r="F62" s="174" t="str">
        <f>IFERROR(VLOOKUP($E62,'参加馬登録表 (メール申込用)'!$B$5:$L$55,2,FALSE),"")</f>
        <v/>
      </c>
      <c r="G62" s="175" t="str">
        <f>IF(C62=0,"",IFERROR(IF('団体情報・合計（メール申込用）'!$C$3="","",'団体情報・合計（メール申込用）'!$C$3),""))</f>
        <v/>
      </c>
      <c r="H62" s="176"/>
      <c r="I62" s="177" t="str">
        <f>IF(H62="OP",IFERROR(VLOOKUP(A62,'基本情報（メール申込用）'!$B$7:$D$46,3,FALSE),""),IFERROR(VLOOKUP(A62,'基本情報（メール申込用）'!$B$7:$D$46,2,FALSE),""))</f>
        <v/>
      </c>
    </row>
    <row r="63" spans="1:9" ht="24" customHeight="1" x14ac:dyDescent="0.25">
      <c r="A63" s="172" t="str">
        <f>IFERROR(VLOOKUP(B63,'基本情報（メール申込用）'!$A$7:$B$46,2,FALSE),"")</f>
        <v/>
      </c>
      <c r="B63" s="231"/>
      <c r="C63" s="173"/>
      <c r="D63" s="174" t="str">
        <f>IFERROR(VLOOKUP($C63,'参加選手登録表 (メール申込用)'!$B$4:$G$54,5,FALSE),"")</f>
        <v/>
      </c>
      <c r="E63" s="173"/>
      <c r="F63" s="174" t="str">
        <f>IFERROR(VLOOKUP($E63,'参加馬登録表 (メール申込用)'!$B$5:$L$55,2,FALSE),"")</f>
        <v/>
      </c>
      <c r="G63" s="175" t="str">
        <f>IF(C63=0,"",IFERROR(IF('団体情報・合計（メール申込用）'!$C$3="","",'団体情報・合計（メール申込用）'!$C$3),""))</f>
        <v/>
      </c>
      <c r="H63" s="176"/>
      <c r="I63" s="177" t="str">
        <f>IF(H63="OP",IFERROR(VLOOKUP(A63,'基本情報（メール申込用）'!$B$7:$D$46,3,FALSE),""),IFERROR(VLOOKUP(A63,'基本情報（メール申込用）'!$B$7:$D$46,2,FALSE),""))</f>
        <v/>
      </c>
    </row>
    <row r="64" spans="1:9" ht="24" customHeight="1" thickBot="1" x14ac:dyDescent="0.3">
      <c r="A64" s="186" t="str">
        <f>IFERROR(VLOOKUP(B64,'基本情報（メール申込用）'!$A$7:$B$46,2,FALSE),"")</f>
        <v/>
      </c>
      <c r="B64" s="234"/>
      <c r="C64" s="187"/>
      <c r="D64" s="188" t="str">
        <f>IFERROR(VLOOKUP($C64,'参加選手登録表 (メール申込用)'!$B$4:$G$54,5,FALSE),"")</f>
        <v/>
      </c>
      <c r="E64" s="187"/>
      <c r="F64" s="188" t="str">
        <f>IFERROR(VLOOKUP($E64,'参加馬登録表 (メール申込用)'!$B$5:$L$55,2,FALSE),"")</f>
        <v/>
      </c>
      <c r="G64" s="189" t="str">
        <f>IF(C64=0,"",IFERROR(IF('団体情報・合計（メール申込用）'!$C$3="","",'団体情報・合計（メール申込用）'!$C$3),""))</f>
        <v/>
      </c>
      <c r="H64" s="190"/>
      <c r="I64" s="191" t="str">
        <f>IF(H64="OP",IFERROR(VLOOKUP(A64,'基本情報（メール申込用）'!$B$7:$D$46,3,FALSE),""),IFERROR(VLOOKUP(A64,'基本情報（メール申込用）'!$B$7:$D$46,2,FALSE),""))</f>
        <v/>
      </c>
    </row>
    <row r="65" spans="1:9" ht="24" customHeight="1" x14ac:dyDescent="0.25">
      <c r="A65" s="192" t="str">
        <f>IFERROR(VLOOKUP(B65,'基本情報（メール申込用）'!$A$7:$B$46,2,FALSE),"")</f>
        <v/>
      </c>
      <c r="B65" s="235"/>
      <c r="C65" s="114"/>
      <c r="D65" s="193" t="str">
        <f>IFERROR(VLOOKUP($C65,'参加選手登録表 (メール申込用)'!$B$4:$G$54,5,FALSE),"")</f>
        <v/>
      </c>
      <c r="E65" s="114"/>
      <c r="F65" s="193" t="str">
        <f>IFERROR(VLOOKUP($E65,'参加馬登録表 (メール申込用)'!$B$5:$L$55,2,FALSE),"")</f>
        <v/>
      </c>
      <c r="G65" s="194" t="str">
        <f>IF(C65=0,"",IFERROR(IF('団体情報・合計（メール申込用）'!$C$3="","",'団体情報・合計（メール申込用）'!$C$3),""))</f>
        <v/>
      </c>
      <c r="H65" s="115"/>
      <c r="I65" s="195" t="str">
        <f>IF(H65="OP",IFERROR(VLOOKUP(A65,'基本情報（メール申込用）'!$B$7:$D$46,3,FALSE),""),IFERROR(VLOOKUP(A65,'基本情報（メール申込用）'!$B$7:$D$46,2,FALSE),""))</f>
        <v/>
      </c>
    </row>
    <row r="66" spans="1:9" ht="24" customHeight="1" x14ac:dyDescent="0.25">
      <c r="A66" s="172" t="str">
        <f>IFERROR(VLOOKUP(B66,'基本情報（メール申込用）'!$A$7:$B$46,2,FALSE),"")</f>
        <v/>
      </c>
      <c r="B66" s="231"/>
      <c r="C66" s="173"/>
      <c r="D66" s="174" t="str">
        <f>IFERROR(VLOOKUP($C66,'参加選手登録表 (メール申込用)'!$B$4:$G$54,5,FALSE),"")</f>
        <v/>
      </c>
      <c r="E66" s="173"/>
      <c r="F66" s="174" t="str">
        <f>IFERROR(VLOOKUP($E66,'参加馬登録表 (メール申込用)'!$B$5:$L$55,2,FALSE),"")</f>
        <v/>
      </c>
      <c r="G66" s="175" t="str">
        <f>IF(C66=0,"",IFERROR(IF('団体情報・合計（メール申込用）'!$C$3="","",'団体情報・合計（メール申込用）'!$C$3),""))</f>
        <v/>
      </c>
      <c r="H66" s="176"/>
      <c r="I66" s="177" t="str">
        <f>IF(H66="OP",IFERROR(VLOOKUP(A66,'基本情報（メール申込用）'!$B$7:$D$46,3,FALSE),""),IFERROR(VLOOKUP(A66,'基本情報（メール申込用）'!$B$7:$D$46,2,FALSE),""))</f>
        <v/>
      </c>
    </row>
    <row r="67" spans="1:9" ht="24" customHeight="1" x14ac:dyDescent="0.25">
      <c r="A67" s="172" t="str">
        <f>IFERROR(VLOOKUP(B67,'基本情報（メール申込用）'!$A$7:$B$46,2,FALSE),"")</f>
        <v/>
      </c>
      <c r="B67" s="231"/>
      <c r="C67" s="173"/>
      <c r="D67" s="174" t="str">
        <f>IFERROR(VLOOKUP($C67,'参加選手登録表 (メール申込用)'!$B$4:$G$54,5,FALSE),"")</f>
        <v/>
      </c>
      <c r="E67" s="173"/>
      <c r="F67" s="174" t="str">
        <f>IFERROR(VLOOKUP($E67,'参加馬登録表 (メール申込用)'!$B$5:$L$55,2,FALSE),"")</f>
        <v/>
      </c>
      <c r="G67" s="175" t="str">
        <f>IF(C67=0,"",IFERROR(IF('団体情報・合計（メール申込用）'!$C$3="","",'団体情報・合計（メール申込用）'!$C$3),""))</f>
        <v/>
      </c>
      <c r="H67" s="176"/>
      <c r="I67" s="177" t="str">
        <f>IF(H67="OP",IFERROR(VLOOKUP(A67,'基本情報（メール申込用）'!$B$7:$D$46,3,FALSE),""),IFERROR(VLOOKUP(A67,'基本情報（メール申込用）'!$B$7:$D$46,2,FALSE),""))</f>
        <v/>
      </c>
    </row>
    <row r="68" spans="1:9" ht="24" customHeight="1" x14ac:dyDescent="0.25">
      <c r="A68" s="172" t="str">
        <f>IFERROR(VLOOKUP(B68,'基本情報（メール申込用）'!$A$7:$B$46,2,FALSE),"")</f>
        <v/>
      </c>
      <c r="B68" s="231"/>
      <c r="C68" s="173"/>
      <c r="D68" s="174" t="str">
        <f>IFERROR(VLOOKUP($C68,'参加選手登録表 (メール申込用)'!$B$4:$G$54,5,FALSE),"")</f>
        <v/>
      </c>
      <c r="E68" s="173"/>
      <c r="F68" s="174" t="str">
        <f>IFERROR(VLOOKUP($E68,'参加馬登録表 (メール申込用)'!$B$5:$L$55,2,FALSE),"")</f>
        <v/>
      </c>
      <c r="G68" s="175" t="str">
        <f>IF(C68=0,"",IFERROR(IF('団体情報・合計（メール申込用）'!$C$3="","",'団体情報・合計（メール申込用）'!$C$3),""))</f>
        <v/>
      </c>
      <c r="H68" s="176"/>
      <c r="I68" s="177" t="str">
        <f>IF(H68="OP",IFERROR(VLOOKUP(A68,'基本情報（メール申込用）'!$B$7:$D$46,3,FALSE),""),IFERROR(VLOOKUP(A68,'基本情報（メール申込用）'!$B$7:$D$46,2,FALSE),""))</f>
        <v/>
      </c>
    </row>
    <row r="69" spans="1:9" ht="24" customHeight="1" x14ac:dyDescent="0.25">
      <c r="A69" s="172" t="str">
        <f>IFERROR(VLOOKUP(B69,'基本情報（メール申込用）'!$A$7:$B$46,2,FALSE),"")</f>
        <v/>
      </c>
      <c r="B69" s="231"/>
      <c r="C69" s="173"/>
      <c r="D69" s="174" t="str">
        <f>IFERROR(VLOOKUP($C69,'参加選手登録表 (メール申込用)'!$B$4:$G$54,5,FALSE),"")</f>
        <v/>
      </c>
      <c r="E69" s="173"/>
      <c r="F69" s="174" t="str">
        <f>IFERROR(VLOOKUP($E69,'参加馬登録表 (メール申込用)'!$B$5:$L$55,2,FALSE),"")</f>
        <v/>
      </c>
      <c r="G69" s="175" t="str">
        <f>IF(C69=0,"",IFERROR(IF('団体情報・合計（メール申込用）'!$C$3="","",'団体情報・合計（メール申込用）'!$C$3),""))</f>
        <v/>
      </c>
      <c r="H69" s="176"/>
      <c r="I69" s="177" t="str">
        <f>IF(H69="OP",IFERROR(VLOOKUP(A69,'基本情報（メール申込用）'!$B$7:$D$46,3,FALSE),""),IFERROR(VLOOKUP(A69,'基本情報（メール申込用）'!$B$7:$D$46,2,FALSE),""))</f>
        <v/>
      </c>
    </row>
    <row r="70" spans="1:9" ht="24" customHeight="1" x14ac:dyDescent="0.25">
      <c r="A70" s="172" t="str">
        <f>IFERROR(VLOOKUP(B70,'基本情報（メール申込用）'!$A$7:$B$46,2,FALSE),"")</f>
        <v/>
      </c>
      <c r="B70" s="231"/>
      <c r="C70" s="173"/>
      <c r="D70" s="174" t="str">
        <f>IFERROR(VLOOKUP($C70,'参加選手登録表 (メール申込用)'!$B$4:$G$54,5,FALSE),"")</f>
        <v/>
      </c>
      <c r="E70" s="173"/>
      <c r="F70" s="174" t="str">
        <f>IFERROR(VLOOKUP($E70,'参加馬登録表 (メール申込用)'!$B$5:$L$55,2,FALSE),"")</f>
        <v/>
      </c>
      <c r="G70" s="175" t="str">
        <f>IF(C70=0,"",IFERROR(IF('団体情報・合計（メール申込用）'!$C$3="","",'団体情報・合計（メール申込用）'!$C$3),""))</f>
        <v/>
      </c>
      <c r="H70" s="176"/>
      <c r="I70" s="177" t="str">
        <f>IF(H70="OP",IFERROR(VLOOKUP(A70,'基本情報（メール申込用）'!$B$7:$D$46,3,FALSE),""),IFERROR(VLOOKUP(A70,'基本情報（メール申込用）'!$B$7:$D$46,2,FALSE),""))</f>
        <v/>
      </c>
    </row>
    <row r="71" spans="1:9" ht="24" customHeight="1" x14ac:dyDescent="0.25">
      <c r="A71" s="172" t="str">
        <f>IFERROR(VLOOKUP(B71,'基本情報（メール申込用）'!$A$7:$B$46,2,FALSE),"")</f>
        <v/>
      </c>
      <c r="B71" s="231"/>
      <c r="C71" s="173"/>
      <c r="D71" s="174" t="str">
        <f>IFERROR(VLOOKUP($C71,'参加選手登録表 (メール申込用)'!$B$4:$G$54,5,FALSE),"")</f>
        <v/>
      </c>
      <c r="E71" s="173"/>
      <c r="F71" s="174" t="str">
        <f>IFERROR(VLOOKUP($E71,'参加馬登録表 (メール申込用)'!$B$5:$L$55,2,FALSE),"")</f>
        <v/>
      </c>
      <c r="G71" s="175" t="str">
        <f>IF(C71=0,"",IFERROR(IF('団体情報・合計（メール申込用）'!$C$3="","",'団体情報・合計（メール申込用）'!$C$3),""))</f>
        <v/>
      </c>
      <c r="H71" s="176"/>
      <c r="I71" s="177" t="str">
        <f>IF(H71="OP",IFERROR(VLOOKUP(A71,'基本情報（メール申込用）'!$B$7:$D$46,3,FALSE),""),IFERROR(VLOOKUP(A71,'基本情報（メール申込用）'!$B$7:$D$46,2,FALSE),""))</f>
        <v/>
      </c>
    </row>
    <row r="72" spans="1:9" ht="24" customHeight="1" x14ac:dyDescent="0.25">
      <c r="A72" s="172" t="str">
        <f>IFERROR(VLOOKUP(B72,'基本情報（メール申込用）'!$A$7:$B$46,2,FALSE),"")</f>
        <v/>
      </c>
      <c r="B72" s="231"/>
      <c r="C72" s="173"/>
      <c r="D72" s="174" t="str">
        <f>IFERROR(VLOOKUP($C72,'参加選手登録表 (メール申込用)'!$B$4:$G$54,5,FALSE),"")</f>
        <v/>
      </c>
      <c r="E72" s="173"/>
      <c r="F72" s="174" t="str">
        <f>IFERROR(VLOOKUP($E72,'参加馬登録表 (メール申込用)'!$B$5:$L$55,2,FALSE),"")</f>
        <v/>
      </c>
      <c r="G72" s="175" t="str">
        <f>IF(C72=0,"",IFERROR(IF('団体情報・合計（メール申込用）'!$C$3="","",'団体情報・合計（メール申込用）'!$C$3),""))</f>
        <v/>
      </c>
      <c r="H72" s="176"/>
      <c r="I72" s="177" t="str">
        <f>IF(H72="OP",IFERROR(VLOOKUP(A72,'基本情報（メール申込用）'!$B$7:$D$46,3,FALSE),""),IFERROR(VLOOKUP(A72,'基本情報（メール申込用）'!$B$7:$D$46,2,FALSE),""))</f>
        <v/>
      </c>
    </row>
    <row r="73" spans="1:9" ht="24" customHeight="1" x14ac:dyDescent="0.25">
      <c r="A73" s="172" t="str">
        <f>IFERROR(VLOOKUP(B73,'基本情報（メール申込用）'!$A$7:$B$46,2,FALSE),"")</f>
        <v/>
      </c>
      <c r="B73" s="231"/>
      <c r="C73" s="173"/>
      <c r="D73" s="174" t="str">
        <f>IFERROR(VLOOKUP($C73,'参加選手登録表 (メール申込用)'!$B$4:$G$54,5,FALSE),"")</f>
        <v/>
      </c>
      <c r="E73" s="173"/>
      <c r="F73" s="174" t="str">
        <f>IFERROR(VLOOKUP($E73,'参加馬登録表 (メール申込用)'!$B$5:$L$55,2,FALSE),"")</f>
        <v/>
      </c>
      <c r="G73" s="175" t="str">
        <f>IF(C73=0,"",IFERROR(IF('団体情報・合計（メール申込用）'!$C$3="","",'団体情報・合計（メール申込用）'!$C$3),""))</f>
        <v/>
      </c>
      <c r="H73" s="176"/>
      <c r="I73" s="177" t="str">
        <f>IF(H73="OP",IFERROR(VLOOKUP(A73,'基本情報（メール申込用）'!$B$7:$D$46,3,FALSE),""),IFERROR(VLOOKUP(A73,'基本情報（メール申込用）'!$B$7:$D$46,2,FALSE),""))</f>
        <v/>
      </c>
    </row>
    <row r="74" spans="1:9" ht="24" customHeight="1" thickBot="1" x14ac:dyDescent="0.3">
      <c r="A74" s="178" t="str">
        <f>IFERROR(VLOOKUP(B74,'基本情報（メール申込用）'!$A$7:$B$46,2,FALSE),"")</f>
        <v/>
      </c>
      <c r="B74" s="232"/>
      <c r="C74" s="117"/>
      <c r="D74" s="179" t="str">
        <f>IFERROR(VLOOKUP($C74,'参加選手登録表 (メール申込用)'!$B$4:$G$54,5,FALSE),"")</f>
        <v/>
      </c>
      <c r="E74" s="117"/>
      <c r="F74" s="179" t="str">
        <f>IFERROR(VLOOKUP($E74,'参加馬登録表 (メール申込用)'!$B$5:$L$55,2,FALSE),"")</f>
        <v/>
      </c>
      <c r="G74" s="180" t="str">
        <f>IF(C74=0,"",IFERROR(IF('団体情報・合計（メール申込用）'!$C$3="","",'団体情報・合計（メール申込用）'!$C$3),""))</f>
        <v/>
      </c>
      <c r="H74" s="118"/>
      <c r="I74" s="181" t="str">
        <f>IF(H74="OP",IFERROR(VLOOKUP(A74,'基本情報（メール申込用）'!$B$7:$D$46,3,FALSE),""),IFERROR(VLOOKUP(A74,'基本情報（メール申込用）'!$B$7:$D$46,2,FALSE),""))</f>
        <v/>
      </c>
    </row>
    <row r="75" spans="1:9" ht="24" customHeight="1" x14ac:dyDescent="0.25">
      <c r="A75" s="182" t="str">
        <f>IFERROR(VLOOKUP(B75,'基本情報（メール申込用）'!$A$7:$B$46,2,FALSE),"")</f>
        <v/>
      </c>
      <c r="B75" s="233"/>
      <c r="C75" s="93"/>
      <c r="D75" s="183" t="str">
        <f>IFERROR(VLOOKUP($C75,'参加選手登録表 (メール申込用)'!$B$4:$G$54,5,FALSE),"")</f>
        <v/>
      </c>
      <c r="E75" s="93"/>
      <c r="F75" s="183" t="str">
        <f>IFERROR(VLOOKUP($E75,'参加馬登録表 (メール申込用)'!$B$5:$L$55,2,FALSE),"")</f>
        <v/>
      </c>
      <c r="G75" s="184" t="str">
        <f>IF(C75=0,"",IFERROR(IF('団体情報・合計（メール申込用）'!$C$3="","",'団体情報・合計（メール申込用）'!$C$3),""))</f>
        <v/>
      </c>
      <c r="H75" s="94"/>
      <c r="I75" s="185" t="str">
        <f>IF(H75="OP",IFERROR(VLOOKUP(A75,'基本情報（メール申込用）'!$B$7:$D$46,3,FALSE),""),IFERROR(VLOOKUP(A75,'基本情報（メール申込用）'!$B$7:$D$46,2,FALSE),""))</f>
        <v/>
      </c>
    </row>
    <row r="76" spans="1:9" ht="24" customHeight="1" x14ac:dyDescent="0.25">
      <c r="A76" s="172" t="str">
        <f>IFERROR(VLOOKUP(B76,'基本情報（メール申込用）'!$A$7:$B$46,2,FALSE),"")</f>
        <v/>
      </c>
      <c r="B76" s="231"/>
      <c r="C76" s="173"/>
      <c r="D76" s="174" t="str">
        <f>IFERROR(VLOOKUP($C76,'参加選手登録表 (メール申込用)'!$B$4:$G$54,5,FALSE),"")</f>
        <v/>
      </c>
      <c r="E76" s="173"/>
      <c r="F76" s="174" t="str">
        <f>IFERROR(VLOOKUP($E76,'参加馬登録表 (メール申込用)'!$B$5:$L$55,2,FALSE),"")</f>
        <v/>
      </c>
      <c r="G76" s="175" t="str">
        <f>IF(C76=0,"",IFERROR(IF('団体情報・合計（メール申込用）'!$C$3="","",'団体情報・合計（メール申込用）'!$C$3),""))</f>
        <v/>
      </c>
      <c r="H76" s="176"/>
      <c r="I76" s="177" t="str">
        <f>IF(H76="OP",IFERROR(VLOOKUP(A76,'基本情報（メール申込用）'!$B$7:$D$46,3,FALSE),""),IFERROR(VLOOKUP(A76,'基本情報（メール申込用）'!$B$7:$D$46,2,FALSE),""))</f>
        <v/>
      </c>
    </row>
    <row r="77" spans="1:9" ht="24" customHeight="1" x14ac:dyDescent="0.25">
      <c r="A77" s="172" t="str">
        <f>IFERROR(VLOOKUP(B77,'基本情報（メール申込用）'!$A$7:$B$46,2,FALSE),"")</f>
        <v/>
      </c>
      <c r="B77" s="231"/>
      <c r="C77" s="173"/>
      <c r="D77" s="174" t="str">
        <f>IFERROR(VLOOKUP($C77,'参加選手登録表 (メール申込用)'!$B$4:$G$54,5,FALSE),"")</f>
        <v/>
      </c>
      <c r="E77" s="173"/>
      <c r="F77" s="174" t="str">
        <f>IFERROR(VLOOKUP($E77,'参加馬登録表 (メール申込用)'!$B$5:$L$55,2,FALSE),"")</f>
        <v/>
      </c>
      <c r="G77" s="175" t="str">
        <f>IF(C77=0,"",IFERROR(IF('団体情報・合計（メール申込用）'!$C$3="","",'団体情報・合計（メール申込用）'!$C$3),""))</f>
        <v/>
      </c>
      <c r="H77" s="176"/>
      <c r="I77" s="177" t="str">
        <f>IF(H77="OP",IFERROR(VLOOKUP(A77,'基本情報（メール申込用）'!$B$7:$D$46,3,FALSE),""),IFERROR(VLOOKUP(A77,'基本情報（メール申込用）'!$B$7:$D$46,2,FALSE),""))</f>
        <v/>
      </c>
    </row>
    <row r="78" spans="1:9" ht="24" customHeight="1" x14ac:dyDescent="0.25">
      <c r="A78" s="172" t="str">
        <f>IFERROR(VLOOKUP(B78,'基本情報（メール申込用）'!$A$7:$B$46,2,FALSE),"")</f>
        <v/>
      </c>
      <c r="B78" s="231"/>
      <c r="C78" s="173"/>
      <c r="D78" s="174" t="str">
        <f>IFERROR(VLOOKUP($C78,'参加選手登録表 (メール申込用)'!$B$4:$G$54,5,FALSE),"")</f>
        <v/>
      </c>
      <c r="E78" s="173"/>
      <c r="F78" s="174" t="str">
        <f>IFERROR(VLOOKUP($E78,'参加馬登録表 (メール申込用)'!$B$5:$L$55,2,FALSE),"")</f>
        <v/>
      </c>
      <c r="G78" s="175" t="str">
        <f>IF(C78=0,"",IFERROR(IF('団体情報・合計（メール申込用）'!$C$3="","",'団体情報・合計（メール申込用）'!$C$3),""))</f>
        <v/>
      </c>
      <c r="H78" s="176"/>
      <c r="I78" s="177" t="str">
        <f>IF(H78="OP",IFERROR(VLOOKUP(A78,'基本情報（メール申込用）'!$B$7:$D$46,3,FALSE),""),IFERROR(VLOOKUP(A78,'基本情報（メール申込用）'!$B$7:$D$46,2,FALSE),""))</f>
        <v/>
      </c>
    </row>
    <row r="79" spans="1:9" ht="24" customHeight="1" x14ac:dyDescent="0.25">
      <c r="A79" s="172" t="str">
        <f>IFERROR(VLOOKUP(B79,'基本情報（メール申込用）'!$A$7:$B$46,2,FALSE),"")</f>
        <v/>
      </c>
      <c r="B79" s="231"/>
      <c r="C79" s="173"/>
      <c r="D79" s="174" t="str">
        <f>IFERROR(VLOOKUP($C79,'参加選手登録表 (メール申込用)'!$B$4:$G$54,5,FALSE),"")</f>
        <v/>
      </c>
      <c r="E79" s="173"/>
      <c r="F79" s="174" t="str">
        <f>IFERROR(VLOOKUP($E79,'参加馬登録表 (メール申込用)'!$B$5:$L$55,2,FALSE),"")</f>
        <v/>
      </c>
      <c r="G79" s="175" t="str">
        <f>IF(C79=0,"",IFERROR(IF('団体情報・合計（メール申込用）'!$C$3="","",'団体情報・合計（メール申込用）'!$C$3),""))</f>
        <v/>
      </c>
      <c r="H79" s="176"/>
      <c r="I79" s="177" t="str">
        <f>IF(H79="OP",IFERROR(VLOOKUP(A79,'基本情報（メール申込用）'!$B$7:$D$46,3,FALSE),""),IFERROR(VLOOKUP(A79,'基本情報（メール申込用）'!$B$7:$D$46,2,FALSE),""))</f>
        <v/>
      </c>
    </row>
    <row r="80" spans="1:9" ht="24" customHeight="1" x14ac:dyDescent="0.25">
      <c r="A80" s="172" t="str">
        <f>IFERROR(VLOOKUP(B80,'基本情報（メール申込用）'!$A$7:$B$46,2,FALSE),"")</f>
        <v/>
      </c>
      <c r="B80" s="231"/>
      <c r="C80" s="173"/>
      <c r="D80" s="174" t="str">
        <f>IFERROR(VLOOKUP($C80,'参加選手登録表 (メール申込用)'!$B$4:$G$54,5,FALSE),"")</f>
        <v/>
      </c>
      <c r="E80" s="173"/>
      <c r="F80" s="174" t="str">
        <f>IFERROR(VLOOKUP($E80,'参加馬登録表 (メール申込用)'!$B$5:$L$55,2,FALSE),"")</f>
        <v/>
      </c>
      <c r="G80" s="175" t="str">
        <f>IF(C80=0,"",IFERROR(IF('団体情報・合計（メール申込用）'!$C$3="","",'団体情報・合計（メール申込用）'!$C$3),""))</f>
        <v/>
      </c>
      <c r="H80" s="176"/>
      <c r="I80" s="177" t="str">
        <f>IF(H80="OP",IFERROR(VLOOKUP(A80,'基本情報（メール申込用）'!$B$7:$D$46,3,FALSE),""),IFERROR(VLOOKUP(A80,'基本情報（メール申込用）'!$B$7:$D$46,2,FALSE),""))</f>
        <v/>
      </c>
    </row>
    <row r="81" spans="1:9" ht="24" customHeight="1" x14ac:dyDescent="0.25">
      <c r="A81" s="172" t="str">
        <f>IFERROR(VLOOKUP(B81,'基本情報（メール申込用）'!$A$7:$B$46,2,FALSE),"")</f>
        <v/>
      </c>
      <c r="B81" s="231"/>
      <c r="C81" s="173"/>
      <c r="D81" s="174" t="str">
        <f>IFERROR(VLOOKUP($C81,'参加選手登録表 (メール申込用)'!$B$4:$G$54,5,FALSE),"")</f>
        <v/>
      </c>
      <c r="E81" s="173"/>
      <c r="F81" s="174" t="str">
        <f>IFERROR(VLOOKUP($E81,'参加馬登録表 (メール申込用)'!$B$5:$L$55,2,FALSE),"")</f>
        <v/>
      </c>
      <c r="G81" s="175" t="str">
        <f>IF(C81=0,"",IFERROR(IF('団体情報・合計（メール申込用）'!$C$3="","",'団体情報・合計（メール申込用）'!$C$3),""))</f>
        <v/>
      </c>
      <c r="H81" s="176"/>
      <c r="I81" s="177" t="str">
        <f>IF(H81="OP",IFERROR(VLOOKUP(A81,'基本情報（メール申込用）'!$B$7:$D$46,3,FALSE),""),IFERROR(VLOOKUP(A81,'基本情報（メール申込用）'!$B$7:$D$46,2,FALSE),""))</f>
        <v/>
      </c>
    </row>
    <row r="82" spans="1:9" ht="24" customHeight="1" x14ac:dyDescent="0.25">
      <c r="A82" s="172" t="str">
        <f>IFERROR(VLOOKUP(B82,'基本情報（メール申込用）'!$A$7:$B$46,2,FALSE),"")</f>
        <v/>
      </c>
      <c r="B82" s="231"/>
      <c r="C82" s="173"/>
      <c r="D82" s="174" t="str">
        <f>IFERROR(VLOOKUP($C82,'参加選手登録表 (メール申込用)'!$B$4:$G$54,5,FALSE),"")</f>
        <v/>
      </c>
      <c r="E82" s="173"/>
      <c r="F82" s="174" t="str">
        <f>IFERROR(VLOOKUP($E82,'参加馬登録表 (メール申込用)'!$B$5:$L$55,2,FALSE),"")</f>
        <v/>
      </c>
      <c r="G82" s="175" t="str">
        <f>IF(C82=0,"",IFERROR(IF('団体情報・合計（メール申込用）'!$C$3="","",'団体情報・合計（メール申込用）'!$C$3),""))</f>
        <v/>
      </c>
      <c r="H82" s="176"/>
      <c r="I82" s="177" t="str">
        <f>IF(H82="OP",IFERROR(VLOOKUP(A82,'基本情報（メール申込用）'!$B$7:$D$46,3,FALSE),""),IFERROR(VLOOKUP(A82,'基本情報（メール申込用）'!$B$7:$D$46,2,FALSE),""))</f>
        <v/>
      </c>
    </row>
    <row r="83" spans="1:9" ht="24" customHeight="1" x14ac:dyDescent="0.25">
      <c r="A83" s="172" t="str">
        <f>IFERROR(VLOOKUP(B83,'基本情報（メール申込用）'!$A$7:$B$46,2,FALSE),"")</f>
        <v/>
      </c>
      <c r="B83" s="231"/>
      <c r="C83" s="173"/>
      <c r="D83" s="174" t="str">
        <f>IFERROR(VLOOKUP($C83,'参加選手登録表 (メール申込用)'!$B$4:$G$54,5,FALSE),"")</f>
        <v/>
      </c>
      <c r="E83" s="173"/>
      <c r="F83" s="174" t="str">
        <f>IFERROR(VLOOKUP($E83,'参加馬登録表 (メール申込用)'!$B$5:$L$55,2,FALSE),"")</f>
        <v/>
      </c>
      <c r="G83" s="175" t="str">
        <f>IF(C83=0,"",IFERROR(IF('団体情報・合計（メール申込用）'!$C$3="","",'団体情報・合計（メール申込用）'!$C$3),""))</f>
        <v/>
      </c>
      <c r="H83" s="176"/>
      <c r="I83" s="177" t="str">
        <f>IF(H83="OP",IFERROR(VLOOKUP(A83,'基本情報（メール申込用）'!$B$7:$D$46,3,FALSE),""),IFERROR(VLOOKUP(A83,'基本情報（メール申込用）'!$B$7:$D$46,2,FALSE),""))</f>
        <v/>
      </c>
    </row>
    <row r="84" spans="1:9" ht="24" customHeight="1" thickBot="1" x14ac:dyDescent="0.3">
      <c r="A84" s="186" t="str">
        <f>IFERROR(VLOOKUP(B84,'基本情報（メール申込用）'!$A$7:$B$46,2,FALSE),"")</f>
        <v/>
      </c>
      <c r="B84" s="234"/>
      <c r="C84" s="187"/>
      <c r="D84" s="188" t="str">
        <f>IFERROR(VLOOKUP($C84,'参加選手登録表 (メール申込用)'!$B$4:$G$54,5,FALSE),"")</f>
        <v/>
      </c>
      <c r="E84" s="187"/>
      <c r="F84" s="188" t="str">
        <f>IFERROR(VLOOKUP($E84,'参加馬登録表 (メール申込用)'!$B$5:$L$55,2,FALSE),"")</f>
        <v/>
      </c>
      <c r="G84" s="189" t="str">
        <f>IF(C84=0,"",IFERROR(IF('団体情報・合計（メール申込用）'!$C$3="","",'団体情報・合計（メール申込用）'!$C$3),""))</f>
        <v/>
      </c>
      <c r="H84" s="190"/>
      <c r="I84" s="191" t="str">
        <f>IF(H84="OP",IFERROR(VLOOKUP(A84,'基本情報（メール申込用）'!$B$7:$D$46,3,FALSE),""),IFERROR(VLOOKUP(A84,'基本情報（メール申込用）'!$B$7:$D$46,2,FALSE),""))</f>
        <v/>
      </c>
    </row>
    <row r="85" spans="1:9" ht="24" customHeight="1" x14ac:dyDescent="0.25">
      <c r="A85" s="192" t="str">
        <f>IFERROR(VLOOKUP(B85,'基本情報（メール申込用）'!$A$7:$B$46,2,FALSE),"")</f>
        <v/>
      </c>
      <c r="B85" s="235"/>
      <c r="C85" s="114"/>
      <c r="D85" s="193" t="str">
        <f>IFERROR(VLOOKUP($C85,'参加選手登録表 (メール申込用)'!$B$4:$G$54,5,FALSE),"")</f>
        <v/>
      </c>
      <c r="E85" s="114"/>
      <c r="F85" s="193" t="str">
        <f>IFERROR(VLOOKUP($E85,'参加馬登録表 (メール申込用)'!$B$5:$L$55,2,FALSE),"")</f>
        <v/>
      </c>
      <c r="G85" s="194" t="str">
        <f>IF(C85=0,"",IFERROR(IF('団体情報・合計（メール申込用）'!$C$3="","",'団体情報・合計（メール申込用）'!$C$3),""))</f>
        <v/>
      </c>
      <c r="H85" s="115"/>
      <c r="I85" s="195" t="str">
        <f>IF(H85="OP",IFERROR(VLOOKUP(A85,'基本情報（メール申込用）'!$B$7:$D$46,3,FALSE),""),IFERROR(VLOOKUP(A85,'基本情報（メール申込用）'!$B$7:$D$46,2,FALSE),""))</f>
        <v/>
      </c>
    </row>
    <row r="86" spans="1:9" ht="24" customHeight="1" x14ac:dyDescent="0.25">
      <c r="A86" s="172" t="str">
        <f>IFERROR(VLOOKUP(B86,'基本情報（メール申込用）'!$A$7:$B$46,2,FALSE),"")</f>
        <v/>
      </c>
      <c r="B86" s="231"/>
      <c r="C86" s="173"/>
      <c r="D86" s="174" t="str">
        <f>IFERROR(VLOOKUP($C86,'参加選手登録表 (メール申込用)'!$B$4:$G$54,5,FALSE),"")</f>
        <v/>
      </c>
      <c r="E86" s="173"/>
      <c r="F86" s="174" t="str">
        <f>IFERROR(VLOOKUP($E86,'参加馬登録表 (メール申込用)'!$B$5:$L$55,2,FALSE),"")</f>
        <v/>
      </c>
      <c r="G86" s="175" t="str">
        <f>IF(C86=0,"",IFERROR(IF('団体情報・合計（メール申込用）'!$C$3="","",'団体情報・合計（メール申込用）'!$C$3),""))</f>
        <v/>
      </c>
      <c r="H86" s="176"/>
      <c r="I86" s="177" t="str">
        <f>IF(H86="OP",IFERROR(VLOOKUP(A86,'基本情報（メール申込用）'!$B$7:$D$46,3,FALSE),""),IFERROR(VLOOKUP(A86,'基本情報（メール申込用）'!$B$7:$D$46,2,FALSE),""))</f>
        <v/>
      </c>
    </row>
    <row r="87" spans="1:9" ht="24" customHeight="1" x14ac:dyDescent="0.25">
      <c r="A87" s="172" t="str">
        <f>IFERROR(VLOOKUP(B87,'基本情報（メール申込用）'!$A$7:$B$46,2,FALSE),"")</f>
        <v/>
      </c>
      <c r="B87" s="231"/>
      <c r="C87" s="173"/>
      <c r="D87" s="174" t="str">
        <f>IFERROR(VLOOKUP($C87,'参加選手登録表 (メール申込用)'!$B$4:$G$54,5,FALSE),"")</f>
        <v/>
      </c>
      <c r="E87" s="173"/>
      <c r="F87" s="174" t="str">
        <f>IFERROR(VLOOKUP($E87,'参加馬登録表 (メール申込用)'!$B$5:$L$55,2,FALSE),"")</f>
        <v/>
      </c>
      <c r="G87" s="175" t="str">
        <f>IF(C87=0,"",IFERROR(IF('団体情報・合計（メール申込用）'!$C$3="","",'団体情報・合計（メール申込用）'!$C$3),""))</f>
        <v/>
      </c>
      <c r="H87" s="176"/>
      <c r="I87" s="177" t="str">
        <f>IF(H87="OP",IFERROR(VLOOKUP(A87,'基本情報（メール申込用）'!$B$7:$D$46,3,FALSE),""),IFERROR(VLOOKUP(A87,'基本情報（メール申込用）'!$B$7:$D$46,2,FALSE),""))</f>
        <v/>
      </c>
    </row>
    <row r="88" spans="1:9" ht="24" customHeight="1" x14ac:dyDescent="0.25">
      <c r="A88" s="172" t="str">
        <f>IFERROR(VLOOKUP(B88,'基本情報（メール申込用）'!$A$7:$B$46,2,FALSE),"")</f>
        <v/>
      </c>
      <c r="B88" s="231"/>
      <c r="C88" s="173"/>
      <c r="D88" s="174" t="str">
        <f>IFERROR(VLOOKUP($C88,'参加選手登録表 (メール申込用)'!$B$4:$G$54,5,FALSE),"")</f>
        <v/>
      </c>
      <c r="E88" s="173"/>
      <c r="F88" s="174" t="str">
        <f>IFERROR(VLOOKUP($E88,'参加馬登録表 (メール申込用)'!$B$5:$L$55,2,FALSE),"")</f>
        <v/>
      </c>
      <c r="G88" s="175" t="str">
        <f>IF(C88=0,"",IFERROR(IF('団体情報・合計（メール申込用）'!$C$3="","",'団体情報・合計（メール申込用）'!$C$3),""))</f>
        <v/>
      </c>
      <c r="H88" s="176"/>
      <c r="I88" s="177" t="str">
        <f>IF(H88="OP",IFERROR(VLOOKUP(A88,'基本情報（メール申込用）'!$B$7:$D$46,3,FALSE),""),IFERROR(VLOOKUP(A88,'基本情報（メール申込用）'!$B$7:$D$46,2,FALSE),""))</f>
        <v/>
      </c>
    </row>
    <row r="89" spans="1:9" ht="24" customHeight="1" x14ac:dyDescent="0.25">
      <c r="A89" s="172" t="str">
        <f>IFERROR(VLOOKUP(B89,'基本情報（メール申込用）'!$A$7:$B$46,2,FALSE),"")</f>
        <v/>
      </c>
      <c r="B89" s="231"/>
      <c r="C89" s="173"/>
      <c r="D89" s="174" t="str">
        <f>IFERROR(VLOOKUP($C89,'参加選手登録表 (メール申込用)'!$B$4:$G$54,5,FALSE),"")</f>
        <v/>
      </c>
      <c r="E89" s="173"/>
      <c r="F89" s="174" t="str">
        <f>IFERROR(VLOOKUP($E89,'参加馬登録表 (メール申込用)'!$B$5:$L$55,2,FALSE),"")</f>
        <v/>
      </c>
      <c r="G89" s="175" t="str">
        <f>IF(C89=0,"",IFERROR(IF('団体情報・合計（メール申込用）'!$C$3="","",'団体情報・合計（メール申込用）'!$C$3),""))</f>
        <v/>
      </c>
      <c r="H89" s="176"/>
      <c r="I89" s="177" t="str">
        <f>IF(H89="OP",IFERROR(VLOOKUP(A89,'基本情報（メール申込用）'!$B$7:$D$46,3,FALSE),""),IFERROR(VLOOKUP(A89,'基本情報（メール申込用）'!$B$7:$D$46,2,FALSE),""))</f>
        <v/>
      </c>
    </row>
    <row r="90" spans="1:9" ht="24" customHeight="1" x14ac:dyDescent="0.25">
      <c r="A90" s="172" t="str">
        <f>IFERROR(VLOOKUP(B90,'基本情報（メール申込用）'!$A$7:$B$46,2,FALSE),"")</f>
        <v/>
      </c>
      <c r="B90" s="231"/>
      <c r="C90" s="173"/>
      <c r="D90" s="174" t="str">
        <f>IFERROR(VLOOKUP($C90,'参加選手登録表 (メール申込用)'!$B$4:$G$54,5,FALSE),"")</f>
        <v/>
      </c>
      <c r="E90" s="173"/>
      <c r="F90" s="174" t="str">
        <f>IFERROR(VLOOKUP($E90,'参加馬登録表 (メール申込用)'!$B$5:$L$55,2,FALSE),"")</f>
        <v/>
      </c>
      <c r="G90" s="175" t="str">
        <f>IF(C90=0,"",IFERROR(IF('団体情報・合計（メール申込用）'!$C$3="","",'団体情報・合計（メール申込用）'!$C$3),""))</f>
        <v/>
      </c>
      <c r="H90" s="176"/>
      <c r="I90" s="177" t="str">
        <f>IF(H90="OP",IFERROR(VLOOKUP(A90,'基本情報（メール申込用）'!$B$7:$D$46,3,FALSE),""),IFERROR(VLOOKUP(A90,'基本情報（メール申込用）'!$B$7:$D$46,2,FALSE),""))</f>
        <v/>
      </c>
    </row>
    <row r="91" spans="1:9" ht="24" customHeight="1" x14ac:dyDescent="0.25">
      <c r="A91" s="172" t="str">
        <f>IFERROR(VLOOKUP(B91,'基本情報（メール申込用）'!$A$7:$B$46,2,FALSE),"")</f>
        <v/>
      </c>
      <c r="B91" s="231"/>
      <c r="C91" s="173"/>
      <c r="D91" s="174" t="str">
        <f>IFERROR(VLOOKUP($C91,'参加選手登録表 (メール申込用)'!$B$4:$G$54,5,FALSE),"")</f>
        <v/>
      </c>
      <c r="E91" s="173"/>
      <c r="F91" s="174" t="str">
        <f>IFERROR(VLOOKUP($E91,'参加馬登録表 (メール申込用)'!$B$5:$L$55,2,FALSE),"")</f>
        <v/>
      </c>
      <c r="G91" s="175" t="str">
        <f>IF(C91=0,"",IFERROR(IF('団体情報・合計（メール申込用）'!$C$3="","",'団体情報・合計（メール申込用）'!$C$3),""))</f>
        <v/>
      </c>
      <c r="H91" s="176"/>
      <c r="I91" s="177" t="str">
        <f>IF(H91="OP",IFERROR(VLOOKUP(A91,'基本情報（メール申込用）'!$B$7:$D$46,3,FALSE),""),IFERROR(VLOOKUP(A91,'基本情報（メール申込用）'!$B$7:$D$46,2,FALSE),""))</f>
        <v/>
      </c>
    </row>
    <row r="92" spans="1:9" ht="24" customHeight="1" x14ac:dyDescent="0.25">
      <c r="A92" s="172" t="str">
        <f>IFERROR(VLOOKUP(B92,'基本情報（メール申込用）'!$A$7:$B$46,2,FALSE),"")</f>
        <v/>
      </c>
      <c r="B92" s="231"/>
      <c r="C92" s="173"/>
      <c r="D92" s="174" t="str">
        <f>IFERROR(VLOOKUP($C92,'参加選手登録表 (メール申込用)'!$B$4:$G$54,5,FALSE),"")</f>
        <v/>
      </c>
      <c r="E92" s="173"/>
      <c r="F92" s="174" t="str">
        <f>IFERROR(VLOOKUP($E92,'参加馬登録表 (メール申込用)'!$B$5:$L$55,2,FALSE),"")</f>
        <v/>
      </c>
      <c r="G92" s="175" t="str">
        <f>IF(C92=0,"",IFERROR(IF('団体情報・合計（メール申込用）'!$C$3="","",'団体情報・合計（メール申込用）'!$C$3),""))</f>
        <v/>
      </c>
      <c r="H92" s="176"/>
      <c r="I92" s="177" t="str">
        <f>IF(H92="OP",IFERROR(VLOOKUP(A92,'基本情報（メール申込用）'!$B$7:$D$46,3,FALSE),""),IFERROR(VLOOKUP(A92,'基本情報（メール申込用）'!$B$7:$D$46,2,FALSE),""))</f>
        <v/>
      </c>
    </row>
    <row r="93" spans="1:9" ht="24" customHeight="1" x14ac:dyDescent="0.25">
      <c r="A93" s="172" t="str">
        <f>IFERROR(VLOOKUP(B93,'基本情報（メール申込用）'!$A$7:$B$46,2,FALSE),"")</f>
        <v/>
      </c>
      <c r="B93" s="231"/>
      <c r="C93" s="173"/>
      <c r="D93" s="174" t="str">
        <f>IFERROR(VLOOKUP($C93,'参加選手登録表 (メール申込用)'!$B$4:$G$54,5,FALSE),"")</f>
        <v/>
      </c>
      <c r="E93" s="173"/>
      <c r="F93" s="174" t="str">
        <f>IFERROR(VLOOKUP($E93,'参加馬登録表 (メール申込用)'!$B$5:$L$55,2,FALSE),"")</f>
        <v/>
      </c>
      <c r="G93" s="175" t="str">
        <f>IF(C93=0,"",IFERROR(IF('団体情報・合計（メール申込用）'!$C$3="","",'団体情報・合計（メール申込用）'!$C$3),""))</f>
        <v/>
      </c>
      <c r="H93" s="176"/>
      <c r="I93" s="177" t="str">
        <f>IF(H93="OP",IFERROR(VLOOKUP(A93,'基本情報（メール申込用）'!$B$7:$D$46,3,FALSE),""),IFERROR(VLOOKUP(A93,'基本情報（メール申込用）'!$B$7:$D$46,2,FALSE),""))</f>
        <v/>
      </c>
    </row>
    <row r="94" spans="1:9" ht="24" customHeight="1" thickBot="1" x14ac:dyDescent="0.3">
      <c r="A94" s="178" t="str">
        <f>IFERROR(VLOOKUP(B94,'基本情報（メール申込用）'!$A$7:$B$46,2,FALSE),"")</f>
        <v/>
      </c>
      <c r="B94" s="232"/>
      <c r="C94" s="117"/>
      <c r="D94" s="179" t="str">
        <f>IFERROR(VLOOKUP($C94,'参加選手登録表 (メール申込用)'!$B$4:$G$54,5,FALSE),"")</f>
        <v/>
      </c>
      <c r="E94" s="117"/>
      <c r="F94" s="179" t="str">
        <f>IFERROR(VLOOKUP($E94,'参加馬登録表 (メール申込用)'!$B$5:$L$55,2,FALSE),"")</f>
        <v/>
      </c>
      <c r="G94" s="180" t="str">
        <f>IF(C94=0,"",IFERROR(IF('団体情報・合計（メール申込用）'!$C$3="","",'団体情報・合計（メール申込用）'!$C$3),""))</f>
        <v/>
      </c>
      <c r="H94" s="118"/>
      <c r="I94" s="181" t="str">
        <f>IF(H94="OP",IFERROR(VLOOKUP(A94,'基本情報（メール申込用）'!$B$7:$D$46,3,FALSE),""),IFERROR(VLOOKUP(A94,'基本情報（メール申込用）'!$B$7:$D$46,2,FALSE),""))</f>
        <v/>
      </c>
    </row>
    <row r="95" spans="1:9" ht="24" customHeight="1" x14ac:dyDescent="0.25">
      <c r="A95" s="182" t="str">
        <f>IFERROR(VLOOKUP(B95,'基本情報（メール申込用）'!$A$7:$B$46,2,FALSE),"")</f>
        <v/>
      </c>
      <c r="B95" s="233"/>
      <c r="C95" s="93"/>
      <c r="D95" s="183" t="str">
        <f>IFERROR(VLOOKUP($C95,'参加選手登録表 (メール申込用)'!$B$4:$G$54,5,FALSE),"")</f>
        <v/>
      </c>
      <c r="E95" s="93"/>
      <c r="F95" s="183" t="str">
        <f>IFERROR(VLOOKUP($E95,'参加馬登録表 (メール申込用)'!$B$5:$L$55,2,FALSE),"")</f>
        <v/>
      </c>
      <c r="G95" s="184" t="str">
        <f>IF(C95=0,"",IFERROR(IF('団体情報・合計（メール申込用）'!$C$3="","",'団体情報・合計（メール申込用）'!$C$3),""))</f>
        <v/>
      </c>
      <c r="H95" s="94"/>
      <c r="I95" s="185" t="str">
        <f>IF(H95="OP",IFERROR(VLOOKUP(A95,'基本情報（メール申込用）'!$B$7:$D$46,3,FALSE),""),IFERROR(VLOOKUP(A95,'基本情報（メール申込用）'!$B$7:$D$46,2,FALSE),""))</f>
        <v/>
      </c>
    </row>
    <row r="96" spans="1:9" ht="24" customHeight="1" x14ac:dyDescent="0.25">
      <c r="A96" s="172" t="str">
        <f>IFERROR(VLOOKUP(B96,'基本情報（メール申込用）'!$A$7:$B$46,2,FALSE),"")</f>
        <v/>
      </c>
      <c r="B96" s="231"/>
      <c r="C96" s="173"/>
      <c r="D96" s="174" t="str">
        <f>IFERROR(VLOOKUP($C96,'参加選手登録表 (メール申込用)'!$B$4:$G$54,5,FALSE),"")</f>
        <v/>
      </c>
      <c r="E96" s="173"/>
      <c r="F96" s="174" t="str">
        <f>IFERROR(VLOOKUP($E96,'参加馬登録表 (メール申込用)'!$B$5:$L$55,2,FALSE),"")</f>
        <v/>
      </c>
      <c r="G96" s="175" t="str">
        <f>IF(C96=0,"",IFERROR(IF('団体情報・合計（メール申込用）'!$C$3="","",'団体情報・合計（メール申込用）'!$C$3),""))</f>
        <v/>
      </c>
      <c r="H96" s="176"/>
      <c r="I96" s="177" t="str">
        <f>IF(H96="OP",IFERROR(VLOOKUP(A96,'基本情報（メール申込用）'!$B$7:$D$46,3,FALSE),""),IFERROR(VLOOKUP(A96,'基本情報（メール申込用）'!$B$7:$D$46,2,FALSE),""))</f>
        <v/>
      </c>
    </row>
    <row r="97" spans="1:9" ht="24" customHeight="1" x14ac:dyDescent="0.25">
      <c r="A97" s="172" t="str">
        <f>IFERROR(VLOOKUP(B97,'基本情報（メール申込用）'!$A$7:$B$46,2,FALSE),"")</f>
        <v/>
      </c>
      <c r="B97" s="231"/>
      <c r="C97" s="173"/>
      <c r="D97" s="174" t="str">
        <f>IFERROR(VLOOKUP($C97,'参加選手登録表 (メール申込用)'!$B$4:$G$54,5,FALSE),"")</f>
        <v/>
      </c>
      <c r="E97" s="173"/>
      <c r="F97" s="174" t="str">
        <f>IFERROR(VLOOKUP($E97,'参加馬登録表 (メール申込用)'!$B$5:$L$55,2,FALSE),"")</f>
        <v/>
      </c>
      <c r="G97" s="175" t="str">
        <f>IF(C97=0,"",IFERROR(IF('団体情報・合計（メール申込用）'!$C$3="","",'団体情報・合計（メール申込用）'!$C$3),""))</f>
        <v/>
      </c>
      <c r="H97" s="176"/>
      <c r="I97" s="177" t="str">
        <f>IF(H97="OP",IFERROR(VLOOKUP(A97,'基本情報（メール申込用）'!$B$7:$D$46,3,FALSE),""),IFERROR(VLOOKUP(A97,'基本情報（メール申込用）'!$B$7:$D$46,2,FALSE),""))</f>
        <v/>
      </c>
    </row>
    <row r="98" spans="1:9" ht="24" customHeight="1" x14ac:dyDescent="0.25">
      <c r="A98" s="172" t="str">
        <f>IFERROR(VLOOKUP(B98,'基本情報（メール申込用）'!$A$7:$B$46,2,FALSE),"")</f>
        <v/>
      </c>
      <c r="B98" s="231"/>
      <c r="C98" s="173"/>
      <c r="D98" s="174" t="str">
        <f>IFERROR(VLOOKUP($C98,'参加選手登録表 (メール申込用)'!$B$4:$G$54,5,FALSE),"")</f>
        <v/>
      </c>
      <c r="E98" s="173"/>
      <c r="F98" s="174" t="str">
        <f>IFERROR(VLOOKUP($E98,'参加馬登録表 (メール申込用)'!$B$5:$L$55,2,FALSE),"")</f>
        <v/>
      </c>
      <c r="G98" s="175" t="str">
        <f>IF(C98=0,"",IFERROR(IF('団体情報・合計（メール申込用）'!$C$3="","",'団体情報・合計（メール申込用）'!$C$3),""))</f>
        <v/>
      </c>
      <c r="H98" s="176"/>
      <c r="I98" s="177" t="str">
        <f>IF(H98="OP",IFERROR(VLOOKUP(A98,'基本情報（メール申込用）'!$B$7:$D$46,3,FALSE),""),IFERROR(VLOOKUP(A98,'基本情報（メール申込用）'!$B$7:$D$46,2,FALSE),""))</f>
        <v/>
      </c>
    </row>
    <row r="99" spans="1:9" ht="24" customHeight="1" x14ac:dyDescent="0.25">
      <c r="A99" s="172" t="str">
        <f>IFERROR(VLOOKUP(B99,'基本情報（メール申込用）'!$A$7:$B$46,2,FALSE),"")</f>
        <v/>
      </c>
      <c r="B99" s="231"/>
      <c r="C99" s="173"/>
      <c r="D99" s="174" t="str">
        <f>IFERROR(VLOOKUP($C99,'参加選手登録表 (メール申込用)'!$B$4:$G$54,5,FALSE),"")</f>
        <v/>
      </c>
      <c r="E99" s="173"/>
      <c r="F99" s="174" t="str">
        <f>IFERROR(VLOOKUP($E99,'参加馬登録表 (メール申込用)'!$B$5:$L$55,2,FALSE),"")</f>
        <v/>
      </c>
      <c r="G99" s="175" t="str">
        <f>IF(C99=0,"",IFERROR(IF('団体情報・合計（メール申込用）'!$C$3="","",'団体情報・合計（メール申込用）'!$C$3),""))</f>
        <v/>
      </c>
      <c r="H99" s="176"/>
      <c r="I99" s="177" t="str">
        <f>IF(H99="OP",IFERROR(VLOOKUP(A99,'基本情報（メール申込用）'!$B$7:$D$46,3,FALSE),""),IFERROR(VLOOKUP(A99,'基本情報（メール申込用）'!$B$7:$D$46,2,FALSE),""))</f>
        <v/>
      </c>
    </row>
    <row r="100" spans="1:9" ht="24" customHeight="1" x14ac:dyDescent="0.25">
      <c r="A100" s="172" t="str">
        <f>IFERROR(VLOOKUP(B100,'基本情報（メール申込用）'!$A$7:$B$46,2,FALSE),"")</f>
        <v/>
      </c>
      <c r="B100" s="231"/>
      <c r="C100" s="173"/>
      <c r="D100" s="174" t="str">
        <f>IFERROR(VLOOKUP($C100,'参加選手登録表 (メール申込用)'!$B$4:$G$54,5,FALSE),"")</f>
        <v/>
      </c>
      <c r="E100" s="173"/>
      <c r="F100" s="174" t="str">
        <f>IFERROR(VLOOKUP($E100,'参加馬登録表 (メール申込用)'!$B$5:$L$55,2,FALSE),"")</f>
        <v/>
      </c>
      <c r="G100" s="175" t="str">
        <f>IF(C100=0,"",IFERROR(IF('団体情報・合計（メール申込用）'!$C$3="","",'団体情報・合計（メール申込用）'!$C$3),""))</f>
        <v/>
      </c>
      <c r="H100" s="176"/>
      <c r="I100" s="177" t="str">
        <f>IF(H100="OP",IFERROR(VLOOKUP(A100,'基本情報（メール申込用）'!$B$7:$D$46,3,FALSE),""),IFERROR(VLOOKUP(A100,'基本情報（メール申込用）'!$B$7:$D$46,2,FALSE),""))</f>
        <v/>
      </c>
    </row>
    <row r="101" spans="1:9" ht="24" customHeight="1" x14ac:dyDescent="0.25">
      <c r="A101" s="172" t="str">
        <f>IFERROR(VLOOKUP(B101,'基本情報（メール申込用）'!$A$7:$B$46,2,FALSE),"")</f>
        <v/>
      </c>
      <c r="B101" s="231"/>
      <c r="C101" s="173"/>
      <c r="D101" s="174" t="str">
        <f>IFERROR(VLOOKUP($C101,'参加選手登録表 (メール申込用)'!$B$4:$G$54,5,FALSE),"")</f>
        <v/>
      </c>
      <c r="E101" s="173"/>
      <c r="F101" s="174" t="str">
        <f>IFERROR(VLOOKUP($E101,'参加馬登録表 (メール申込用)'!$B$5:$L$55,2,FALSE),"")</f>
        <v/>
      </c>
      <c r="G101" s="175" t="str">
        <f>IF(C101=0,"",IFERROR(IF('団体情報・合計（メール申込用）'!$C$3="","",'団体情報・合計（メール申込用）'!$C$3),""))</f>
        <v/>
      </c>
      <c r="H101" s="176"/>
      <c r="I101" s="177" t="str">
        <f>IF(H101="OP",IFERROR(VLOOKUP(A101,'基本情報（メール申込用）'!$B$7:$D$46,3,FALSE),""),IFERROR(VLOOKUP(A101,'基本情報（メール申込用）'!$B$7:$D$46,2,FALSE),""))</f>
        <v/>
      </c>
    </row>
    <row r="102" spans="1:9" ht="24" customHeight="1" x14ac:dyDescent="0.25">
      <c r="A102" s="172" t="str">
        <f>IFERROR(VLOOKUP(B102,'基本情報（メール申込用）'!$A$7:$B$46,2,FALSE),"")</f>
        <v/>
      </c>
      <c r="B102" s="231"/>
      <c r="C102" s="173"/>
      <c r="D102" s="174" t="str">
        <f>IFERROR(VLOOKUP($C102,'参加選手登録表 (メール申込用)'!$B$4:$G$54,5,FALSE),"")</f>
        <v/>
      </c>
      <c r="E102" s="173"/>
      <c r="F102" s="174" t="str">
        <f>IFERROR(VLOOKUP($E102,'参加馬登録表 (メール申込用)'!$B$5:$L$55,2,FALSE),"")</f>
        <v/>
      </c>
      <c r="G102" s="175" t="str">
        <f>IF(C102=0,"",IFERROR(IF('団体情報・合計（メール申込用）'!$C$3="","",'団体情報・合計（メール申込用）'!$C$3),""))</f>
        <v/>
      </c>
      <c r="H102" s="176"/>
      <c r="I102" s="177" t="str">
        <f>IF(H102="OP",IFERROR(VLOOKUP(A102,'基本情報（メール申込用）'!$B$7:$D$46,3,FALSE),""),IFERROR(VLOOKUP(A102,'基本情報（メール申込用）'!$B$7:$D$46,2,FALSE),""))</f>
        <v/>
      </c>
    </row>
    <row r="103" spans="1:9" ht="24" customHeight="1" x14ac:dyDescent="0.25">
      <c r="A103" s="172" t="str">
        <f>IFERROR(VLOOKUP(B103,'基本情報（メール申込用）'!$A$7:$B$46,2,FALSE),"")</f>
        <v/>
      </c>
      <c r="B103" s="231"/>
      <c r="C103" s="173"/>
      <c r="D103" s="174" t="str">
        <f>IFERROR(VLOOKUP($C103,'参加選手登録表 (メール申込用)'!$B$4:$G$54,5,FALSE),"")</f>
        <v/>
      </c>
      <c r="E103" s="173"/>
      <c r="F103" s="174" t="str">
        <f>IFERROR(VLOOKUP($E103,'参加馬登録表 (メール申込用)'!$B$5:$L$55,2,FALSE),"")</f>
        <v/>
      </c>
      <c r="G103" s="175" t="str">
        <f>IF(C103=0,"",IFERROR(IF('団体情報・合計（メール申込用）'!$C$3="","",'団体情報・合計（メール申込用）'!$C$3),""))</f>
        <v/>
      </c>
      <c r="H103" s="176"/>
      <c r="I103" s="177" t="str">
        <f>IF(H103="OP",IFERROR(VLOOKUP(A103,'基本情報（メール申込用）'!$B$7:$D$46,3,FALSE),""),IFERROR(VLOOKUP(A103,'基本情報（メール申込用）'!$B$7:$D$46,2,FALSE),""))</f>
        <v/>
      </c>
    </row>
    <row r="104" spans="1:9" ht="24" customHeight="1" thickBot="1" x14ac:dyDescent="0.3">
      <c r="A104" s="186" t="str">
        <f>IFERROR(VLOOKUP(B104,'基本情報（メール申込用）'!$A$7:$B$46,2,FALSE),"")</f>
        <v/>
      </c>
      <c r="B104" s="234"/>
      <c r="C104" s="187"/>
      <c r="D104" s="188" t="str">
        <f>IFERROR(VLOOKUP($C104,'参加選手登録表 (メール申込用)'!$B$4:$G$54,5,FALSE),"")</f>
        <v/>
      </c>
      <c r="E104" s="187"/>
      <c r="F104" s="188" t="str">
        <f>IFERROR(VLOOKUP($E104,'参加馬登録表 (メール申込用)'!$B$5:$L$55,2,FALSE),"")</f>
        <v/>
      </c>
      <c r="G104" s="189" t="str">
        <f>IF(C104=0,"",IFERROR(IF('団体情報・合計（メール申込用）'!$C$3="","",'団体情報・合計（メール申込用）'!$C$3),""))</f>
        <v/>
      </c>
      <c r="H104" s="190"/>
      <c r="I104" s="191" t="str">
        <f>IF(H104="OP",IFERROR(VLOOKUP(A104,'基本情報（メール申込用）'!$B$7:$D$46,3,FALSE),""),IFERROR(VLOOKUP(A104,'基本情報（メール申込用）'!$B$7:$D$46,2,FALSE),""))</f>
        <v/>
      </c>
    </row>
    <row r="105" spans="1:9" ht="24" customHeight="1" x14ac:dyDescent="0.25">
      <c r="A105" s="192" t="str">
        <f>IFERROR(VLOOKUP(B105,'基本情報（メール申込用）'!$A$7:$B$46,2,FALSE),"")</f>
        <v/>
      </c>
      <c r="B105" s="235"/>
      <c r="C105" s="114"/>
      <c r="D105" s="193" t="str">
        <f>IFERROR(VLOOKUP($C105,'参加選手登録表 (メール申込用)'!$B$4:$G$54,5,FALSE),"")</f>
        <v/>
      </c>
      <c r="E105" s="114"/>
      <c r="F105" s="193" t="str">
        <f>IFERROR(VLOOKUP($E105,'参加馬登録表 (メール申込用)'!$B$5:$L$55,2,FALSE),"")</f>
        <v/>
      </c>
      <c r="G105" s="194" t="str">
        <f>IF(C105=0,"",IFERROR(IF('団体情報・合計（メール申込用）'!$C$3="","",'団体情報・合計（メール申込用）'!$C$3),""))</f>
        <v/>
      </c>
      <c r="H105" s="115"/>
      <c r="I105" s="195" t="str">
        <f>IF(H105="OP",IFERROR(VLOOKUP(A105,'基本情報（メール申込用）'!$B$7:$D$46,3,FALSE),""),IFERROR(VLOOKUP(A105,'基本情報（メール申込用）'!$B$7:$D$46,2,FALSE),""))</f>
        <v/>
      </c>
    </row>
    <row r="106" spans="1:9" ht="24" customHeight="1" x14ac:dyDescent="0.25">
      <c r="A106" s="172" t="str">
        <f>IFERROR(VLOOKUP(B106,'基本情報（メール申込用）'!$A$7:$B$46,2,FALSE),"")</f>
        <v/>
      </c>
      <c r="B106" s="231"/>
      <c r="C106" s="173"/>
      <c r="D106" s="174" t="str">
        <f>IFERROR(VLOOKUP($C106,'参加選手登録表 (メール申込用)'!$B$4:$G$54,5,FALSE),"")</f>
        <v/>
      </c>
      <c r="E106" s="173"/>
      <c r="F106" s="174" t="str">
        <f>IFERROR(VLOOKUP($E106,'参加馬登録表 (メール申込用)'!$B$5:$L$55,2,FALSE),"")</f>
        <v/>
      </c>
      <c r="G106" s="175" t="str">
        <f>IF(C106=0,"",IFERROR(IF('団体情報・合計（メール申込用）'!$C$3="","",'団体情報・合計（メール申込用）'!$C$3),""))</f>
        <v/>
      </c>
      <c r="H106" s="176"/>
      <c r="I106" s="177" t="str">
        <f>IF(H106="OP",IFERROR(VLOOKUP(A106,'基本情報（メール申込用）'!$B$7:$D$46,3,FALSE),""),IFERROR(VLOOKUP(A106,'基本情報（メール申込用）'!$B$7:$D$46,2,FALSE),""))</f>
        <v/>
      </c>
    </row>
    <row r="107" spans="1:9" ht="24" customHeight="1" x14ac:dyDescent="0.25">
      <c r="A107" s="172" t="str">
        <f>IFERROR(VLOOKUP(B107,'基本情報（メール申込用）'!$A$7:$B$46,2,FALSE),"")</f>
        <v/>
      </c>
      <c r="B107" s="231"/>
      <c r="C107" s="173"/>
      <c r="D107" s="174" t="str">
        <f>IFERROR(VLOOKUP($C107,'参加選手登録表 (メール申込用)'!$B$4:$G$54,5,FALSE),"")</f>
        <v/>
      </c>
      <c r="E107" s="173"/>
      <c r="F107" s="174" t="str">
        <f>IFERROR(VLOOKUP($E107,'参加馬登録表 (メール申込用)'!$B$5:$L$55,2,FALSE),"")</f>
        <v/>
      </c>
      <c r="G107" s="175" t="str">
        <f>IF(C107=0,"",IFERROR(IF('団体情報・合計（メール申込用）'!$C$3="","",'団体情報・合計（メール申込用）'!$C$3),""))</f>
        <v/>
      </c>
      <c r="H107" s="176"/>
      <c r="I107" s="177" t="str">
        <f>IF(H107="OP",IFERROR(VLOOKUP(A107,'基本情報（メール申込用）'!$B$7:$D$46,3,FALSE),""),IFERROR(VLOOKUP(A107,'基本情報（メール申込用）'!$B$7:$D$46,2,FALSE),""))</f>
        <v/>
      </c>
    </row>
    <row r="108" spans="1:9" ht="24" customHeight="1" x14ac:dyDescent="0.25">
      <c r="A108" s="172" t="str">
        <f>IFERROR(VLOOKUP(B108,'基本情報（メール申込用）'!$A$7:$B$46,2,FALSE),"")</f>
        <v/>
      </c>
      <c r="B108" s="231"/>
      <c r="C108" s="173"/>
      <c r="D108" s="174" t="str">
        <f>IFERROR(VLOOKUP($C108,'参加選手登録表 (メール申込用)'!$B$4:$G$54,5,FALSE),"")</f>
        <v/>
      </c>
      <c r="E108" s="173"/>
      <c r="F108" s="174" t="str">
        <f>IFERROR(VLOOKUP($E108,'参加馬登録表 (メール申込用)'!$B$5:$L$55,2,FALSE),"")</f>
        <v/>
      </c>
      <c r="G108" s="175" t="str">
        <f>IF(C108=0,"",IFERROR(IF('団体情報・合計（メール申込用）'!$C$3="","",'団体情報・合計（メール申込用）'!$C$3),""))</f>
        <v/>
      </c>
      <c r="H108" s="176"/>
      <c r="I108" s="177" t="str">
        <f>IF(H108="OP",IFERROR(VLOOKUP(A108,'基本情報（メール申込用）'!$B$7:$D$46,3,FALSE),""),IFERROR(VLOOKUP(A108,'基本情報（メール申込用）'!$B$7:$D$46,2,FALSE),""))</f>
        <v/>
      </c>
    </row>
    <row r="109" spans="1:9" ht="24" customHeight="1" x14ac:dyDescent="0.25">
      <c r="A109" s="172" t="str">
        <f>IFERROR(VLOOKUP(B109,'基本情報（メール申込用）'!$A$7:$B$46,2,FALSE),"")</f>
        <v/>
      </c>
      <c r="B109" s="231"/>
      <c r="C109" s="173"/>
      <c r="D109" s="174" t="str">
        <f>IFERROR(VLOOKUP($C109,'参加選手登録表 (メール申込用)'!$B$4:$G$54,5,FALSE),"")</f>
        <v/>
      </c>
      <c r="E109" s="173"/>
      <c r="F109" s="174" t="str">
        <f>IFERROR(VLOOKUP($E109,'参加馬登録表 (メール申込用)'!$B$5:$L$55,2,FALSE),"")</f>
        <v/>
      </c>
      <c r="G109" s="175" t="str">
        <f>IF(C109=0,"",IFERROR(IF('団体情報・合計（メール申込用）'!$C$3="","",'団体情報・合計（メール申込用）'!$C$3),""))</f>
        <v/>
      </c>
      <c r="H109" s="176"/>
      <c r="I109" s="177" t="str">
        <f>IF(H109="OP",IFERROR(VLOOKUP(A109,'基本情報（メール申込用）'!$B$7:$D$46,3,FALSE),""),IFERROR(VLOOKUP(A109,'基本情報（メール申込用）'!$B$7:$D$46,2,FALSE),""))</f>
        <v/>
      </c>
    </row>
    <row r="110" spans="1:9" ht="24" customHeight="1" x14ac:dyDescent="0.25">
      <c r="A110" s="172" t="str">
        <f>IFERROR(VLOOKUP(B110,'基本情報（メール申込用）'!$A$7:$B$46,2,FALSE),"")</f>
        <v/>
      </c>
      <c r="B110" s="231"/>
      <c r="C110" s="173"/>
      <c r="D110" s="174" t="str">
        <f>IFERROR(VLOOKUP($C110,'参加選手登録表 (メール申込用)'!$B$4:$G$54,5,FALSE),"")</f>
        <v/>
      </c>
      <c r="E110" s="173"/>
      <c r="F110" s="174" t="str">
        <f>IFERROR(VLOOKUP($E110,'参加馬登録表 (メール申込用)'!$B$5:$L$55,2,FALSE),"")</f>
        <v/>
      </c>
      <c r="G110" s="175" t="str">
        <f>IF(C110=0,"",IFERROR(IF('団体情報・合計（メール申込用）'!$C$3="","",'団体情報・合計（メール申込用）'!$C$3),""))</f>
        <v/>
      </c>
      <c r="H110" s="176"/>
      <c r="I110" s="177" t="str">
        <f>IF(H110="OP",IFERROR(VLOOKUP(A110,'基本情報（メール申込用）'!$B$7:$D$46,3,FALSE),""),IFERROR(VLOOKUP(A110,'基本情報（メール申込用）'!$B$7:$D$46,2,FALSE),""))</f>
        <v/>
      </c>
    </row>
    <row r="111" spans="1:9" ht="24" customHeight="1" x14ac:dyDescent="0.25">
      <c r="A111" s="172" t="str">
        <f>IFERROR(VLOOKUP(B111,'基本情報（メール申込用）'!$A$7:$B$46,2,FALSE),"")</f>
        <v/>
      </c>
      <c r="B111" s="231"/>
      <c r="C111" s="173"/>
      <c r="D111" s="174" t="str">
        <f>IFERROR(VLOOKUP($C111,'参加選手登録表 (メール申込用)'!$B$4:$G$54,5,FALSE),"")</f>
        <v/>
      </c>
      <c r="E111" s="173"/>
      <c r="F111" s="174" t="str">
        <f>IFERROR(VLOOKUP($E111,'参加馬登録表 (メール申込用)'!$B$5:$L$55,2,FALSE),"")</f>
        <v/>
      </c>
      <c r="G111" s="175" t="str">
        <f>IF(C111=0,"",IFERROR(IF('団体情報・合計（メール申込用）'!$C$3="","",'団体情報・合計（メール申込用）'!$C$3),""))</f>
        <v/>
      </c>
      <c r="H111" s="176"/>
      <c r="I111" s="177" t="str">
        <f>IF(H111="OP",IFERROR(VLOOKUP(A111,'基本情報（メール申込用）'!$B$7:$D$46,3,FALSE),""),IFERROR(VLOOKUP(A111,'基本情報（メール申込用）'!$B$7:$D$46,2,FALSE),""))</f>
        <v/>
      </c>
    </row>
    <row r="112" spans="1:9" ht="24" customHeight="1" x14ac:dyDescent="0.25">
      <c r="A112" s="172" t="str">
        <f>IFERROR(VLOOKUP(B112,'基本情報（メール申込用）'!$A$7:$B$46,2,FALSE),"")</f>
        <v/>
      </c>
      <c r="B112" s="231"/>
      <c r="C112" s="173"/>
      <c r="D112" s="174" t="str">
        <f>IFERROR(VLOOKUP($C112,'参加選手登録表 (メール申込用)'!$B$4:$G$54,5,FALSE),"")</f>
        <v/>
      </c>
      <c r="E112" s="173"/>
      <c r="F112" s="174" t="str">
        <f>IFERROR(VLOOKUP($E112,'参加馬登録表 (メール申込用)'!$B$5:$L$55,2,FALSE),"")</f>
        <v/>
      </c>
      <c r="G112" s="175" t="str">
        <f>IF(C112=0,"",IFERROR(IF('団体情報・合計（メール申込用）'!$C$3="","",'団体情報・合計（メール申込用）'!$C$3),""))</f>
        <v/>
      </c>
      <c r="H112" s="176"/>
      <c r="I112" s="177" t="str">
        <f>IF(H112="OP",IFERROR(VLOOKUP(A112,'基本情報（メール申込用）'!$B$7:$D$46,3,FALSE),""),IFERROR(VLOOKUP(A112,'基本情報（メール申込用）'!$B$7:$D$46,2,FALSE),""))</f>
        <v/>
      </c>
    </row>
    <row r="113" spans="1:9" ht="24" customHeight="1" x14ac:dyDescent="0.25">
      <c r="A113" s="172" t="str">
        <f>IFERROR(VLOOKUP(B113,'基本情報（メール申込用）'!$A$7:$B$46,2,FALSE),"")</f>
        <v/>
      </c>
      <c r="B113" s="231"/>
      <c r="C113" s="173"/>
      <c r="D113" s="174" t="str">
        <f>IFERROR(VLOOKUP($C113,'参加選手登録表 (メール申込用)'!$B$4:$G$54,5,FALSE),"")</f>
        <v/>
      </c>
      <c r="E113" s="173"/>
      <c r="F113" s="174" t="str">
        <f>IFERROR(VLOOKUP($E113,'参加馬登録表 (メール申込用)'!$B$5:$L$55,2,FALSE),"")</f>
        <v/>
      </c>
      <c r="G113" s="175" t="str">
        <f>IF(C113=0,"",IFERROR(IF('団体情報・合計（メール申込用）'!$C$3="","",'団体情報・合計（メール申込用）'!$C$3),""))</f>
        <v/>
      </c>
      <c r="H113" s="176"/>
      <c r="I113" s="177" t="str">
        <f>IF(H113="OP",IFERROR(VLOOKUP(A113,'基本情報（メール申込用）'!$B$7:$D$46,3,FALSE),""),IFERROR(VLOOKUP(A113,'基本情報（メール申込用）'!$B$7:$D$46,2,FALSE),""))</f>
        <v/>
      </c>
    </row>
    <row r="114" spans="1:9" ht="24" customHeight="1" thickBot="1" x14ac:dyDescent="0.3">
      <c r="A114" s="178" t="str">
        <f>IFERROR(VLOOKUP(B114,'基本情報（メール申込用）'!$A$7:$B$46,2,FALSE),"")</f>
        <v/>
      </c>
      <c r="B114" s="232"/>
      <c r="C114" s="117"/>
      <c r="D114" s="179" t="str">
        <f>IFERROR(VLOOKUP($C114,'参加選手登録表 (メール申込用)'!$B$4:$G$54,5,FALSE),"")</f>
        <v/>
      </c>
      <c r="E114" s="117"/>
      <c r="F114" s="179" t="str">
        <f>IFERROR(VLOOKUP($E114,'参加馬登録表 (メール申込用)'!$B$5:$L$55,2,FALSE),"")</f>
        <v/>
      </c>
      <c r="G114" s="180" t="str">
        <f>IF(C114=0,"",IFERROR(IF('団体情報・合計（メール申込用）'!$C$3="","",'団体情報・合計（メール申込用）'!$C$3),""))</f>
        <v/>
      </c>
      <c r="H114" s="118"/>
      <c r="I114" s="181" t="str">
        <f>IF(H114="OP",IFERROR(VLOOKUP(A114,'基本情報（メール申込用）'!$B$7:$D$46,3,FALSE),""),IFERROR(VLOOKUP(A114,'基本情報（メール申込用）'!$B$7:$D$46,2,FALSE),""))</f>
        <v/>
      </c>
    </row>
    <row r="115" spans="1:9" ht="24" customHeight="1" x14ac:dyDescent="0.25">
      <c r="A115" s="182" t="str">
        <f>IFERROR(VLOOKUP(B115,'基本情報（メール申込用）'!$A$7:$B$46,2,FALSE),"")</f>
        <v/>
      </c>
      <c r="B115" s="233"/>
      <c r="C115" s="93"/>
      <c r="D115" s="183" t="str">
        <f>IFERROR(VLOOKUP($C115,'参加選手登録表 (メール申込用)'!$B$4:$G$54,5,FALSE),"")</f>
        <v/>
      </c>
      <c r="E115" s="93"/>
      <c r="F115" s="183" t="str">
        <f>IFERROR(VLOOKUP($E115,'参加馬登録表 (メール申込用)'!$B$5:$L$55,2,FALSE),"")</f>
        <v/>
      </c>
      <c r="G115" s="184" t="str">
        <f>IF(C115=0,"",IFERROR(IF('団体情報・合計（メール申込用）'!$C$3="","",'団体情報・合計（メール申込用）'!$C$3),""))</f>
        <v/>
      </c>
      <c r="H115" s="94"/>
      <c r="I115" s="185" t="str">
        <f>IF(H115="OP",IFERROR(VLOOKUP(A115,'基本情報（メール申込用）'!$B$7:$D$46,3,FALSE),""),IFERROR(VLOOKUP(A115,'基本情報（メール申込用）'!$B$7:$D$46,2,FALSE),""))</f>
        <v/>
      </c>
    </row>
    <row r="116" spans="1:9" ht="24" customHeight="1" x14ac:dyDescent="0.25">
      <c r="A116" s="172" t="str">
        <f>IFERROR(VLOOKUP(B116,'基本情報（メール申込用）'!$A$7:$B$46,2,FALSE),"")</f>
        <v/>
      </c>
      <c r="B116" s="231"/>
      <c r="C116" s="173"/>
      <c r="D116" s="174" t="str">
        <f>IFERROR(VLOOKUP($C116,'参加選手登録表 (メール申込用)'!$B$4:$G$54,5,FALSE),"")</f>
        <v/>
      </c>
      <c r="E116" s="173"/>
      <c r="F116" s="174" t="str">
        <f>IFERROR(VLOOKUP($E116,'参加馬登録表 (メール申込用)'!$B$5:$L$55,2,FALSE),"")</f>
        <v/>
      </c>
      <c r="G116" s="175" t="str">
        <f>IF(C116=0,"",IFERROR(IF('団体情報・合計（メール申込用）'!$C$3="","",'団体情報・合計（メール申込用）'!$C$3),""))</f>
        <v/>
      </c>
      <c r="H116" s="176"/>
      <c r="I116" s="177" t="str">
        <f>IF(H116="OP",IFERROR(VLOOKUP(A116,'基本情報（メール申込用）'!$B$7:$D$46,3,FALSE),""),IFERROR(VLOOKUP(A116,'基本情報（メール申込用）'!$B$7:$D$46,2,FALSE),""))</f>
        <v/>
      </c>
    </row>
    <row r="117" spans="1:9" ht="24" customHeight="1" x14ac:dyDescent="0.25">
      <c r="A117" s="172" t="str">
        <f>IFERROR(VLOOKUP(B117,'基本情報（メール申込用）'!$A$7:$B$46,2,FALSE),"")</f>
        <v/>
      </c>
      <c r="B117" s="231"/>
      <c r="C117" s="173"/>
      <c r="D117" s="174" t="str">
        <f>IFERROR(VLOOKUP($C117,'参加選手登録表 (メール申込用)'!$B$4:$G$54,5,FALSE),"")</f>
        <v/>
      </c>
      <c r="E117" s="173"/>
      <c r="F117" s="174" t="str">
        <f>IFERROR(VLOOKUP($E117,'参加馬登録表 (メール申込用)'!$B$5:$L$55,2,FALSE),"")</f>
        <v/>
      </c>
      <c r="G117" s="175" t="str">
        <f>IF(C117=0,"",IFERROR(IF('団体情報・合計（メール申込用）'!$C$3="","",'団体情報・合計（メール申込用）'!$C$3),""))</f>
        <v/>
      </c>
      <c r="H117" s="176"/>
      <c r="I117" s="177" t="str">
        <f>IF(H117="OP",IFERROR(VLOOKUP(A117,'基本情報（メール申込用）'!$B$7:$D$46,3,FALSE),""),IFERROR(VLOOKUP(A117,'基本情報（メール申込用）'!$B$7:$D$46,2,FALSE),""))</f>
        <v/>
      </c>
    </row>
    <row r="118" spans="1:9" ht="24" customHeight="1" x14ac:dyDescent="0.25">
      <c r="A118" s="172" t="str">
        <f>IFERROR(VLOOKUP(B118,'基本情報（メール申込用）'!$A$7:$B$46,2,FALSE),"")</f>
        <v/>
      </c>
      <c r="B118" s="231"/>
      <c r="C118" s="173"/>
      <c r="D118" s="174" t="str">
        <f>IFERROR(VLOOKUP($C118,'参加選手登録表 (メール申込用)'!$B$4:$G$54,5,FALSE),"")</f>
        <v/>
      </c>
      <c r="E118" s="173"/>
      <c r="F118" s="174" t="str">
        <f>IFERROR(VLOOKUP($E118,'参加馬登録表 (メール申込用)'!$B$5:$L$55,2,FALSE),"")</f>
        <v/>
      </c>
      <c r="G118" s="175" t="str">
        <f>IF(C118=0,"",IFERROR(IF('団体情報・合計（メール申込用）'!$C$3="","",'団体情報・合計（メール申込用）'!$C$3),""))</f>
        <v/>
      </c>
      <c r="H118" s="176"/>
      <c r="I118" s="177" t="str">
        <f>IF(H118="OP",IFERROR(VLOOKUP(A118,'基本情報（メール申込用）'!$B$7:$D$46,3,FALSE),""),IFERROR(VLOOKUP(A118,'基本情報（メール申込用）'!$B$7:$D$46,2,FALSE),""))</f>
        <v/>
      </c>
    </row>
    <row r="119" spans="1:9" ht="24" customHeight="1" x14ac:dyDescent="0.25">
      <c r="A119" s="172" t="str">
        <f>IFERROR(VLOOKUP(B119,'基本情報（メール申込用）'!$A$7:$B$46,2,FALSE),"")</f>
        <v/>
      </c>
      <c r="B119" s="231"/>
      <c r="C119" s="173"/>
      <c r="D119" s="174" t="str">
        <f>IFERROR(VLOOKUP($C119,'参加選手登録表 (メール申込用)'!$B$4:$G$54,5,FALSE),"")</f>
        <v/>
      </c>
      <c r="E119" s="173"/>
      <c r="F119" s="174" t="str">
        <f>IFERROR(VLOOKUP($E119,'参加馬登録表 (メール申込用)'!$B$5:$L$55,2,FALSE),"")</f>
        <v/>
      </c>
      <c r="G119" s="175" t="str">
        <f>IF(C119=0,"",IFERROR(IF('団体情報・合計（メール申込用）'!$C$3="","",'団体情報・合計（メール申込用）'!$C$3),""))</f>
        <v/>
      </c>
      <c r="H119" s="176"/>
      <c r="I119" s="177" t="str">
        <f>IF(H119="OP",IFERROR(VLOOKUP(A119,'基本情報（メール申込用）'!$B$7:$D$46,3,FALSE),""),IFERROR(VLOOKUP(A119,'基本情報（メール申込用）'!$B$7:$D$46,2,FALSE),""))</f>
        <v/>
      </c>
    </row>
    <row r="120" spans="1:9" ht="24" customHeight="1" x14ac:dyDescent="0.25">
      <c r="A120" s="172" t="str">
        <f>IFERROR(VLOOKUP(B120,'基本情報（メール申込用）'!$A$7:$B$46,2,FALSE),"")</f>
        <v/>
      </c>
      <c r="B120" s="231"/>
      <c r="C120" s="173"/>
      <c r="D120" s="174" t="str">
        <f>IFERROR(VLOOKUP($C120,'参加選手登録表 (メール申込用)'!$B$4:$G$54,5,FALSE),"")</f>
        <v/>
      </c>
      <c r="E120" s="173"/>
      <c r="F120" s="174" t="str">
        <f>IFERROR(VLOOKUP($E120,'参加馬登録表 (メール申込用)'!$B$5:$L$55,2,FALSE),"")</f>
        <v/>
      </c>
      <c r="G120" s="175" t="str">
        <f>IF(C120=0,"",IFERROR(IF('団体情報・合計（メール申込用）'!$C$3="","",'団体情報・合計（メール申込用）'!$C$3),""))</f>
        <v/>
      </c>
      <c r="H120" s="176"/>
      <c r="I120" s="177" t="str">
        <f>IF(H120="OP",IFERROR(VLOOKUP(A120,'基本情報（メール申込用）'!$B$7:$D$46,3,FALSE),""),IFERROR(VLOOKUP(A120,'基本情報（メール申込用）'!$B$7:$D$46,2,FALSE),""))</f>
        <v/>
      </c>
    </row>
    <row r="121" spans="1:9" ht="24" customHeight="1" x14ac:dyDescent="0.25">
      <c r="A121" s="172" t="str">
        <f>IFERROR(VLOOKUP(B121,'基本情報（メール申込用）'!$A$7:$B$46,2,FALSE),"")</f>
        <v/>
      </c>
      <c r="B121" s="231"/>
      <c r="C121" s="173"/>
      <c r="D121" s="174" t="str">
        <f>IFERROR(VLOOKUP($C121,'参加選手登録表 (メール申込用)'!$B$4:$G$54,5,FALSE),"")</f>
        <v/>
      </c>
      <c r="E121" s="173"/>
      <c r="F121" s="174" t="str">
        <f>IFERROR(VLOOKUP($E121,'参加馬登録表 (メール申込用)'!$B$5:$L$55,2,FALSE),"")</f>
        <v/>
      </c>
      <c r="G121" s="175" t="str">
        <f>IF(C121=0,"",IFERROR(IF('団体情報・合計（メール申込用）'!$C$3="","",'団体情報・合計（メール申込用）'!$C$3),""))</f>
        <v/>
      </c>
      <c r="H121" s="176"/>
      <c r="I121" s="177" t="str">
        <f>IF(H121="OP",IFERROR(VLOOKUP(A121,'基本情報（メール申込用）'!$B$7:$D$46,3,FALSE),""),IFERROR(VLOOKUP(A121,'基本情報（メール申込用）'!$B$7:$D$46,2,FALSE),""))</f>
        <v/>
      </c>
    </row>
    <row r="122" spans="1:9" ht="24" customHeight="1" x14ac:dyDescent="0.25">
      <c r="A122" s="172" t="str">
        <f>IFERROR(VLOOKUP(B122,'基本情報（メール申込用）'!$A$7:$B$46,2,FALSE),"")</f>
        <v/>
      </c>
      <c r="B122" s="231"/>
      <c r="C122" s="173"/>
      <c r="D122" s="174" t="str">
        <f>IFERROR(VLOOKUP($C122,'参加選手登録表 (メール申込用)'!$B$4:$G$54,5,FALSE),"")</f>
        <v/>
      </c>
      <c r="E122" s="173"/>
      <c r="F122" s="174" t="str">
        <f>IFERROR(VLOOKUP($E122,'参加馬登録表 (メール申込用)'!$B$5:$L$55,2,FALSE),"")</f>
        <v/>
      </c>
      <c r="G122" s="175" t="str">
        <f>IF(C122=0,"",IFERROR(IF('団体情報・合計（メール申込用）'!$C$3="","",'団体情報・合計（メール申込用）'!$C$3),""))</f>
        <v/>
      </c>
      <c r="H122" s="176"/>
      <c r="I122" s="177" t="str">
        <f>IF(H122="OP",IFERROR(VLOOKUP(A122,'基本情報（メール申込用）'!$B$7:$D$46,3,FALSE),""),IFERROR(VLOOKUP(A122,'基本情報（メール申込用）'!$B$7:$D$46,2,FALSE),""))</f>
        <v/>
      </c>
    </row>
    <row r="123" spans="1:9" ht="24" customHeight="1" x14ac:dyDescent="0.25">
      <c r="A123" s="172" t="str">
        <f>IFERROR(VLOOKUP(B123,'基本情報（メール申込用）'!$A$7:$B$46,2,FALSE),"")</f>
        <v/>
      </c>
      <c r="B123" s="231"/>
      <c r="C123" s="173"/>
      <c r="D123" s="174" t="str">
        <f>IFERROR(VLOOKUP($C123,'参加選手登録表 (メール申込用)'!$B$4:$G$54,5,FALSE),"")</f>
        <v/>
      </c>
      <c r="E123" s="173"/>
      <c r="F123" s="174" t="str">
        <f>IFERROR(VLOOKUP($E123,'参加馬登録表 (メール申込用)'!$B$5:$L$55,2,FALSE),"")</f>
        <v/>
      </c>
      <c r="G123" s="175" t="str">
        <f>IF(C123=0,"",IFERROR(IF('団体情報・合計（メール申込用）'!$C$3="","",'団体情報・合計（メール申込用）'!$C$3),""))</f>
        <v/>
      </c>
      <c r="H123" s="176"/>
      <c r="I123" s="177" t="str">
        <f>IF(H123="OP",IFERROR(VLOOKUP(A123,'基本情報（メール申込用）'!$B$7:$D$46,3,FALSE),""),IFERROR(VLOOKUP(A123,'基本情報（メール申込用）'!$B$7:$D$46,2,FALSE),""))</f>
        <v/>
      </c>
    </row>
    <row r="124" spans="1:9" ht="24" customHeight="1" thickBot="1" x14ac:dyDescent="0.3">
      <c r="A124" s="186" t="str">
        <f>IFERROR(VLOOKUP(B124,'基本情報（メール申込用）'!$A$7:$B$46,2,FALSE),"")</f>
        <v/>
      </c>
      <c r="B124" s="234"/>
      <c r="C124" s="187"/>
      <c r="D124" s="188" t="str">
        <f>IFERROR(VLOOKUP($C124,'参加選手登録表 (メール申込用)'!$B$4:$G$54,5,FALSE),"")</f>
        <v/>
      </c>
      <c r="E124" s="187"/>
      <c r="F124" s="188" t="str">
        <f>IFERROR(VLOOKUP($E124,'参加馬登録表 (メール申込用)'!$B$5:$L$55,2,FALSE),"")</f>
        <v/>
      </c>
      <c r="G124" s="189" t="str">
        <f>IF(C124=0,"",IFERROR(IF('団体情報・合計（メール申込用）'!$C$3="","",'団体情報・合計（メール申込用）'!$C$3),""))</f>
        <v/>
      </c>
      <c r="H124" s="190"/>
      <c r="I124" s="191" t="str">
        <f>IF(H124="OP",IFERROR(VLOOKUP(A124,'基本情報（メール申込用）'!$B$7:$D$46,3,FALSE),""),IFERROR(VLOOKUP(A124,'基本情報（メール申込用）'!$B$7:$D$46,2,FALSE),""))</f>
        <v/>
      </c>
    </row>
    <row r="125" spans="1:9" ht="24" customHeight="1" x14ac:dyDescent="0.25">
      <c r="A125" s="192" t="str">
        <f>IFERROR(VLOOKUP(B125,'基本情報（メール申込用）'!$A$7:$B$46,2,FALSE),"")</f>
        <v/>
      </c>
      <c r="B125" s="235"/>
      <c r="C125" s="114"/>
      <c r="D125" s="193" t="str">
        <f>IFERROR(VLOOKUP($C125,'参加選手登録表 (メール申込用)'!$B$4:$G$54,5,FALSE),"")</f>
        <v/>
      </c>
      <c r="E125" s="114"/>
      <c r="F125" s="193" t="str">
        <f>IFERROR(VLOOKUP($E125,'参加馬登録表 (メール申込用)'!$B$5:$L$55,2,FALSE),"")</f>
        <v/>
      </c>
      <c r="G125" s="194" t="str">
        <f>IF(C125=0,"",IFERROR(IF('団体情報・合計（メール申込用）'!$C$3="","",'団体情報・合計（メール申込用）'!$C$3),""))</f>
        <v/>
      </c>
      <c r="H125" s="115"/>
      <c r="I125" s="195" t="str">
        <f>IF(H125="OP",IFERROR(VLOOKUP(A125,'基本情報（メール申込用）'!$B$7:$D$46,3,FALSE),""),IFERROR(VLOOKUP(A125,'基本情報（メール申込用）'!$B$7:$D$46,2,FALSE),""))</f>
        <v/>
      </c>
    </row>
    <row r="126" spans="1:9" ht="24" customHeight="1" x14ac:dyDescent="0.25">
      <c r="A126" s="172" t="str">
        <f>IFERROR(VLOOKUP(B126,'基本情報（メール申込用）'!$A$7:$B$46,2,FALSE),"")</f>
        <v/>
      </c>
      <c r="B126" s="231"/>
      <c r="C126" s="173"/>
      <c r="D126" s="174" t="str">
        <f>IFERROR(VLOOKUP($C126,'参加選手登録表 (メール申込用)'!$B$4:$G$54,5,FALSE),"")</f>
        <v/>
      </c>
      <c r="E126" s="173"/>
      <c r="F126" s="174" t="str">
        <f>IFERROR(VLOOKUP($E126,'参加馬登録表 (メール申込用)'!$B$5:$L$55,2,FALSE),"")</f>
        <v/>
      </c>
      <c r="G126" s="175" t="str">
        <f>IF(C126=0,"",IFERROR(IF('団体情報・合計（メール申込用）'!$C$3="","",'団体情報・合計（メール申込用）'!$C$3),""))</f>
        <v/>
      </c>
      <c r="H126" s="176"/>
      <c r="I126" s="177" t="str">
        <f>IF(H126="OP",IFERROR(VLOOKUP(A126,'基本情報（メール申込用）'!$B$7:$D$46,3,FALSE),""),IFERROR(VLOOKUP(A126,'基本情報（メール申込用）'!$B$7:$D$46,2,FALSE),""))</f>
        <v/>
      </c>
    </row>
    <row r="127" spans="1:9" ht="24" customHeight="1" x14ac:dyDescent="0.25">
      <c r="A127" s="172" t="str">
        <f>IFERROR(VLOOKUP(B127,'基本情報（メール申込用）'!$A$7:$B$46,2,FALSE),"")</f>
        <v/>
      </c>
      <c r="B127" s="231"/>
      <c r="C127" s="173"/>
      <c r="D127" s="174" t="str">
        <f>IFERROR(VLOOKUP($C127,'参加選手登録表 (メール申込用)'!$B$4:$G$54,5,FALSE),"")</f>
        <v/>
      </c>
      <c r="E127" s="173"/>
      <c r="F127" s="174" t="str">
        <f>IFERROR(VLOOKUP($E127,'参加馬登録表 (メール申込用)'!$B$5:$L$55,2,FALSE),"")</f>
        <v/>
      </c>
      <c r="G127" s="175" t="str">
        <f>IF(C127=0,"",IFERROR(IF('団体情報・合計（メール申込用）'!$C$3="","",'団体情報・合計（メール申込用）'!$C$3),""))</f>
        <v/>
      </c>
      <c r="H127" s="176"/>
      <c r="I127" s="177" t="str">
        <f>IF(H127="OP",IFERROR(VLOOKUP(A127,'基本情報（メール申込用）'!$B$7:$D$46,3,FALSE),""),IFERROR(VLOOKUP(A127,'基本情報（メール申込用）'!$B$7:$D$46,2,FALSE),""))</f>
        <v/>
      </c>
    </row>
    <row r="128" spans="1:9" ht="24" customHeight="1" x14ac:dyDescent="0.25">
      <c r="A128" s="172" t="str">
        <f>IFERROR(VLOOKUP(B128,'基本情報（メール申込用）'!$A$7:$B$46,2,FALSE),"")</f>
        <v/>
      </c>
      <c r="B128" s="231"/>
      <c r="C128" s="173"/>
      <c r="D128" s="174" t="str">
        <f>IFERROR(VLOOKUP($C128,'参加選手登録表 (メール申込用)'!$B$4:$G$54,5,FALSE),"")</f>
        <v/>
      </c>
      <c r="E128" s="173"/>
      <c r="F128" s="174" t="str">
        <f>IFERROR(VLOOKUP($E128,'参加馬登録表 (メール申込用)'!$B$5:$L$55,2,FALSE),"")</f>
        <v/>
      </c>
      <c r="G128" s="175" t="str">
        <f>IF(C128=0,"",IFERROR(IF('団体情報・合計（メール申込用）'!$C$3="","",'団体情報・合計（メール申込用）'!$C$3),""))</f>
        <v/>
      </c>
      <c r="H128" s="176"/>
      <c r="I128" s="177" t="str">
        <f>IF(H128="OP",IFERROR(VLOOKUP(A128,'基本情報（メール申込用）'!$B$7:$D$46,3,FALSE),""),IFERROR(VLOOKUP(A128,'基本情報（メール申込用）'!$B$7:$D$46,2,FALSE),""))</f>
        <v/>
      </c>
    </row>
    <row r="129" spans="1:9" ht="24" customHeight="1" x14ac:dyDescent="0.25">
      <c r="A129" s="172" t="str">
        <f>IFERROR(VLOOKUP(B129,'基本情報（メール申込用）'!$A$7:$B$46,2,FALSE),"")</f>
        <v/>
      </c>
      <c r="B129" s="231"/>
      <c r="C129" s="173"/>
      <c r="D129" s="174" t="str">
        <f>IFERROR(VLOOKUP($C129,'参加選手登録表 (メール申込用)'!$B$4:$G$54,5,FALSE),"")</f>
        <v/>
      </c>
      <c r="E129" s="173"/>
      <c r="F129" s="174" t="str">
        <f>IFERROR(VLOOKUP($E129,'参加馬登録表 (メール申込用)'!$B$5:$L$55,2,FALSE),"")</f>
        <v/>
      </c>
      <c r="G129" s="175" t="str">
        <f>IF(C129=0,"",IFERROR(IF('団体情報・合計（メール申込用）'!$C$3="","",'団体情報・合計（メール申込用）'!$C$3),""))</f>
        <v/>
      </c>
      <c r="H129" s="176"/>
      <c r="I129" s="177" t="str">
        <f>IF(H129="OP",IFERROR(VLOOKUP(A129,'基本情報（メール申込用）'!$B$7:$D$46,3,FALSE),""),IFERROR(VLOOKUP(A129,'基本情報（メール申込用）'!$B$7:$D$46,2,FALSE),""))</f>
        <v/>
      </c>
    </row>
    <row r="130" spans="1:9" ht="24" customHeight="1" x14ac:dyDescent="0.25">
      <c r="A130" s="172" t="str">
        <f>IFERROR(VLOOKUP(B130,'基本情報（メール申込用）'!$A$7:$B$46,2,FALSE),"")</f>
        <v/>
      </c>
      <c r="B130" s="231"/>
      <c r="C130" s="173"/>
      <c r="D130" s="174" t="str">
        <f>IFERROR(VLOOKUP($C130,'参加選手登録表 (メール申込用)'!$B$4:$G$54,5,FALSE),"")</f>
        <v/>
      </c>
      <c r="E130" s="173"/>
      <c r="F130" s="174" t="str">
        <f>IFERROR(VLOOKUP($E130,'参加馬登録表 (メール申込用)'!$B$5:$L$55,2,FALSE),"")</f>
        <v/>
      </c>
      <c r="G130" s="175" t="str">
        <f>IF(C130=0,"",IFERROR(IF('団体情報・合計（メール申込用）'!$C$3="","",'団体情報・合計（メール申込用）'!$C$3),""))</f>
        <v/>
      </c>
      <c r="H130" s="176"/>
      <c r="I130" s="177" t="str">
        <f>IF(H130="OP",IFERROR(VLOOKUP(A130,'基本情報（メール申込用）'!$B$7:$D$46,3,FALSE),""),IFERROR(VLOOKUP(A130,'基本情報（メール申込用）'!$B$7:$D$46,2,FALSE),""))</f>
        <v/>
      </c>
    </row>
    <row r="131" spans="1:9" ht="24" customHeight="1" x14ac:dyDescent="0.25">
      <c r="A131" s="172" t="str">
        <f>IFERROR(VLOOKUP(B131,'基本情報（メール申込用）'!$A$7:$B$46,2,FALSE),"")</f>
        <v/>
      </c>
      <c r="B131" s="231"/>
      <c r="C131" s="173"/>
      <c r="D131" s="174" t="str">
        <f>IFERROR(VLOOKUP($C131,'参加選手登録表 (メール申込用)'!$B$4:$G$54,5,FALSE),"")</f>
        <v/>
      </c>
      <c r="E131" s="173"/>
      <c r="F131" s="174" t="str">
        <f>IFERROR(VLOOKUP($E131,'参加馬登録表 (メール申込用)'!$B$5:$L$55,2,FALSE),"")</f>
        <v/>
      </c>
      <c r="G131" s="175" t="str">
        <f>IF(C131=0,"",IFERROR(IF('団体情報・合計（メール申込用）'!$C$3="","",'団体情報・合計（メール申込用）'!$C$3),""))</f>
        <v/>
      </c>
      <c r="H131" s="176"/>
      <c r="I131" s="177" t="str">
        <f>IF(H131="OP",IFERROR(VLOOKUP(A131,'基本情報（メール申込用）'!$B$7:$D$46,3,FALSE),""),IFERROR(VLOOKUP(A131,'基本情報（メール申込用）'!$B$7:$D$46,2,FALSE),""))</f>
        <v/>
      </c>
    </row>
    <row r="132" spans="1:9" ht="24" customHeight="1" x14ac:dyDescent="0.25">
      <c r="A132" s="172" t="str">
        <f>IFERROR(VLOOKUP(B132,'基本情報（メール申込用）'!$A$7:$B$46,2,FALSE),"")</f>
        <v/>
      </c>
      <c r="B132" s="231"/>
      <c r="C132" s="173"/>
      <c r="D132" s="174" t="str">
        <f>IFERROR(VLOOKUP($C132,'参加選手登録表 (メール申込用)'!$B$4:$G$54,5,FALSE),"")</f>
        <v/>
      </c>
      <c r="E132" s="173"/>
      <c r="F132" s="174" t="str">
        <f>IFERROR(VLOOKUP($E132,'参加馬登録表 (メール申込用)'!$B$5:$L$55,2,FALSE),"")</f>
        <v/>
      </c>
      <c r="G132" s="175" t="str">
        <f>IF(C132=0,"",IFERROR(IF('団体情報・合計（メール申込用）'!$C$3="","",'団体情報・合計（メール申込用）'!$C$3),""))</f>
        <v/>
      </c>
      <c r="H132" s="176"/>
      <c r="I132" s="177" t="str">
        <f>IF(H132="OP",IFERROR(VLOOKUP(A132,'基本情報（メール申込用）'!$B$7:$D$46,3,FALSE),""),IFERROR(VLOOKUP(A132,'基本情報（メール申込用）'!$B$7:$D$46,2,FALSE),""))</f>
        <v/>
      </c>
    </row>
    <row r="133" spans="1:9" ht="24" customHeight="1" x14ac:dyDescent="0.25">
      <c r="A133" s="172" t="str">
        <f>IFERROR(VLOOKUP(B133,'基本情報（メール申込用）'!$A$7:$B$46,2,FALSE),"")</f>
        <v/>
      </c>
      <c r="B133" s="231"/>
      <c r="C133" s="173"/>
      <c r="D133" s="174" t="str">
        <f>IFERROR(VLOOKUP($C133,'参加選手登録表 (メール申込用)'!$B$4:$G$54,5,FALSE),"")</f>
        <v/>
      </c>
      <c r="E133" s="173"/>
      <c r="F133" s="174" t="str">
        <f>IFERROR(VLOOKUP($E133,'参加馬登録表 (メール申込用)'!$B$5:$L$55,2,FALSE),"")</f>
        <v/>
      </c>
      <c r="G133" s="175" t="str">
        <f>IF(C133=0,"",IFERROR(IF('団体情報・合計（メール申込用）'!$C$3="","",'団体情報・合計（メール申込用）'!$C$3),""))</f>
        <v/>
      </c>
      <c r="H133" s="176"/>
      <c r="I133" s="177" t="str">
        <f>IF(H133="OP",IFERROR(VLOOKUP(A133,'基本情報（メール申込用）'!$B$7:$D$46,3,FALSE),""),IFERROR(VLOOKUP(A133,'基本情報（メール申込用）'!$B$7:$D$46,2,FALSE),""))</f>
        <v/>
      </c>
    </row>
    <row r="134" spans="1:9" ht="24" customHeight="1" thickBot="1" x14ac:dyDescent="0.3">
      <c r="A134" s="178" t="str">
        <f>IFERROR(VLOOKUP(B134,'基本情報（メール申込用）'!$A$7:$B$46,2,FALSE),"")</f>
        <v/>
      </c>
      <c r="B134" s="232"/>
      <c r="C134" s="117"/>
      <c r="D134" s="179" t="str">
        <f>IFERROR(VLOOKUP($C134,'参加選手登録表 (メール申込用)'!$B$4:$G$54,5,FALSE),"")</f>
        <v/>
      </c>
      <c r="E134" s="117"/>
      <c r="F134" s="179" t="str">
        <f>IFERROR(VLOOKUP($E134,'参加馬登録表 (メール申込用)'!$B$5:$L$55,2,FALSE),"")</f>
        <v/>
      </c>
      <c r="G134" s="180" t="str">
        <f>IF(C134=0,"",IFERROR(IF('団体情報・合計（メール申込用）'!$C$3="","",'団体情報・合計（メール申込用）'!$C$3),""))</f>
        <v/>
      </c>
      <c r="H134" s="118"/>
      <c r="I134" s="181" t="str">
        <f>IF(H134="OP",IFERROR(VLOOKUP(A134,'基本情報（メール申込用）'!$B$7:$D$46,3,FALSE),""),IFERROR(VLOOKUP(A134,'基本情報（メール申込用）'!$B$7:$D$46,2,FALSE),""))</f>
        <v/>
      </c>
    </row>
    <row r="135" spans="1:9" ht="24" customHeight="1" x14ac:dyDescent="0.25">
      <c r="A135" s="236" t="str">
        <f>IFERROR(VLOOKUP(B135,'基本情報（メール申込用）'!$A$7:$B$46,2,FALSE),"")</f>
        <v/>
      </c>
      <c r="B135" s="233"/>
      <c r="C135" s="233"/>
      <c r="D135" s="237" t="str">
        <f>IFERROR(VLOOKUP($C135,'参加選手登録表 (メール申込用)'!$B$4:$G$54,5,FALSE),"")</f>
        <v/>
      </c>
      <c r="E135" s="233"/>
      <c r="F135" s="237" t="str">
        <f>IFERROR(VLOOKUP($E135,'参加馬登録表 (メール申込用)'!$B$5:$L$55,2,FALSE),"")</f>
        <v/>
      </c>
      <c r="G135" s="238" t="str">
        <f>IF(C135=0,"",IFERROR(IF('団体情報・合計（メール申込用）'!$C$3="","",'団体情報・合計（メール申込用）'!$C$3),""))</f>
        <v/>
      </c>
      <c r="H135" s="71"/>
      <c r="I135" s="239" t="str">
        <f>IF(H135="OP",IFERROR(VLOOKUP(A135,'基本情報（メール申込用）'!$B$7:$D$46,3,FALSE),""),IFERROR(VLOOKUP(A135,'基本情報（メール申込用）'!$B$7:$D$46,2,FALSE),""))</f>
        <v/>
      </c>
    </row>
    <row r="136" spans="1:9" ht="24" customHeight="1" x14ac:dyDescent="0.25">
      <c r="A136" s="240" t="str">
        <f>IFERROR(VLOOKUP(B136,'基本情報（メール申込用）'!$A$7:$B$46,2,FALSE),"")</f>
        <v/>
      </c>
      <c r="B136" s="231"/>
      <c r="C136" s="231"/>
      <c r="D136" s="241" t="str">
        <f>IFERROR(VLOOKUP($C136,'参加選手登録表 (メール申込用)'!$B$4:$G$54,5,FALSE),"")</f>
        <v/>
      </c>
      <c r="E136" s="231"/>
      <c r="F136" s="241" t="str">
        <f>IFERROR(VLOOKUP($E136,'参加馬登録表 (メール申込用)'!$B$5:$L$55,2,FALSE),"")</f>
        <v/>
      </c>
      <c r="G136" s="242" t="str">
        <f>IF(C136=0,"",IFERROR(IF('団体情報・合計（メール申込用）'!$C$3="","",'団体情報・合計（メール申込用）'!$C$3),""))</f>
        <v/>
      </c>
      <c r="H136" s="70"/>
      <c r="I136" s="243" t="str">
        <f>IF(H136="OP",IFERROR(VLOOKUP(A136,'基本情報（メール申込用）'!$B$7:$D$46,3,FALSE),""),IFERROR(VLOOKUP(A136,'基本情報（メール申込用）'!$B$7:$D$46,2,FALSE),""))</f>
        <v/>
      </c>
    </row>
    <row r="137" spans="1:9" ht="24" customHeight="1" x14ac:dyDescent="0.25">
      <c r="A137" s="240" t="str">
        <f>IFERROR(VLOOKUP(B137,'基本情報（メール申込用）'!$A$7:$B$46,2,FALSE),"")</f>
        <v/>
      </c>
      <c r="B137" s="231"/>
      <c r="C137" s="231"/>
      <c r="D137" s="241" t="str">
        <f>IFERROR(VLOOKUP($C137,'参加選手登録表 (メール申込用)'!$B$4:$G$54,5,FALSE),"")</f>
        <v/>
      </c>
      <c r="E137" s="231"/>
      <c r="F137" s="241" t="str">
        <f>IFERROR(VLOOKUP($E137,'参加馬登録表 (メール申込用)'!$B$5:$L$55,2,FALSE),"")</f>
        <v/>
      </c>
      <c r="G137" s="242" t="str">
        <f>IF(C137=0,"",IFERROR(IF('団体情報・合計（メール申込用）'!$C$3="","",'団体情報・合計（メール申込用）'!$C$3),""))</f>
        <v/>
      </c>
      <c r="H137" s="70"/>
      <c r="I137" s="243" t="str">
        <f>IF(H137="OP",IFERROR(VLOOKUP(A137,'基本情報（メール申込用）'!$B$7:$D$46,3,FALSE),""),IFERROR(VLOOKUP(A137,'基本情報（メール申込用）'!$B$7:$D$46,2,FALSE),""))</f>
        <v/>
      </c>
    </row>
    <row r="138" spans="1:9" ht="24" customHeight="1" x14ac:dyDescent="0.25">
      <c r="A138" s="240" t="str">
        <f>IFERROR(VLOOKUP(B138,'基本情報（メール申込用）'!$A$7:$B$46,2,FALSE),"")</f>
        <v/>
      </c>
      <c r="B138" s="231"/>
      <c r="C138" s="231"/>
      <c r="D138" s="241" t="str">
        <f>IFERROR(VLOOKUP($C138,'参加選手登録表 (メール申込用)'!$B$4:$G$54,5,FALSE),"")</f>
        <v/>
      </c>
      <c r="E138" s="231"/>
      <c r="F138" s="241" t="str">
        <f>IFERROR(VLOOKUP($E138,'参加馬登録表 (メール申込用)'!$B$5:$L$55,2,FALSE),"")</f>
        <v/>
      </c>
      <c r="G138" s="242" t="str">
        <f>IF(C138=0,"",IFERROR(IF('団体情報・合計（メール申込用）'!$C$3="","",'団体情報・合計（メール申込用）'!$C$3),""))</f>
        <v/>
      </c>
      <c r="H138" s="70"/>
      <c r="I138" s="243" t="str">
        <f>IF(H138="OP",IFERROR(VLOOKUP(A138,'基本情報（メール申込用）'!$B$7:$D$46,3,FALSE),""),IFERROR(VLOOKUP(A138,'基本情報（メール申込用）'!$B$7:$D$46,2,FALSE),""))</f>
        <v/>
      </c>
    </row>
    <row r="139" spans="1:9" ht="24" customHeight="1" x14ac:dyDescent="0.25">
      <c r="A139" s="240" t="str">
        <f>IFERROR(VLOOKUP(B139,'基本情報（メール申込用）'!$A$7:$B$46,2,FALSE),"")</f>
        <v/>
      </c>
      <c r="B139" s="231"/>
      <c r="C139" s="231"/>
      <c r="D139" s="241" t="str">
        <f>IFERROR(VLOOKUP($C139,'参加選手登録表 (メール申込用)'!$B$4:$G$54,5,FALSE),"")</f>
        <v/>
      </c>
      <c r="E139" s="231"/>
      <c r="F139" s="241" t="str">
        <f>IFERROR(VLOOKUP($E139,'参加馬登録表 (メール申込用)'!$B$5:$L$55,2,FALSE),"")</f>
        <v/>
      </c>
      <c r="G139" s="242" t="str">
        <f>IF(C139=0,"",IFERROR(IF('団体情報・合計（メール申込用）'!$C$3="","",'団体情報・合計（メール申込用）'!$C$3),""))</f>
        <v/>
      </c>
      <c r="H139" s="70"/>
      <c r="I139" s="243" t="str">
        <f>IF(H139="OP",IFERROR(VLOOKUP(A139,'基本情報（メール申込用）'!$B$7:$D$46,3,FALSE),""),IFERROR(VLOOKUP(A139,'基本情報（メール申込用）'!$B$7:$D$46,2,FALSE),""))</f>
        <v/>
      </c>
    </row>
    <row r="140" spans="1:9" ht="24" customHeight="1" x14ac:dyDescent="0.25">
      <c r="A140" s="240" t="str">
        <f>IFERROR(VLOOKUP(B140,'基本情報（メール申込用）'!$A$7:$B$46,2,FALSE),"")</f>
        <v/>
      </c>
      <c r="B140" s="231"/>
      <c r="C140" s="231"/>
      <c r="D140" s="241" t="str">
        <f>IFERROR(VLOOKUP($C140,'参加選手登録表 (メール申込用)'!$B$4:$G$54,5,FALSE),"")</f>
        <v/>
      </c>
      <c r="E140" s="231"/>
      <c r="F140" s="241" t="str">
        <f>IFERROR(VLOOKUP($E140,'参加馬登録表 (メール申込用)'!$B$5:$L$55,2,FALSE),"")</f>
        <v/>
      </c>
      <c r="G140" s="242" t="str">
        <f>IF(C140=0,"",IFERROR(IF('団体情報・合計（メール申込用）'!$C$3="","",'団体情報・合計（メール申込用）'!$C$3),""))</f>
        <v/>
      </c>
      <c r="H140" s="70"/>
      <c r="I140" s="243" t="str">
        <f>IF(H140="OP",IFERROR(VLOOKUP(A140,'基本情報（メール申込用）'!$B$7:$D$46,3,FALSE),""),IFERROR(VLOOKUP(A140,'基本情報（メール申込用）'!$B$7:$D$46,2,FALSE),""))</f>
        <v/>
      </c>
    </row>
    <row r="141" spans="1:9" ht="24" customHeight="1" x14ac:dyDescent="0.25">
      <c r="A141" s="240" t="str">
        <f>IFERROR(VLOOKUP(B141,'基本情報（メール申込用）'!$A$7:$B$46,2,FALSE),"")</f>
        <v/>
      </c>
      <c r="B141" s="231"/>
      <c r="C141" s="231"/>
      <c r="D141" s="241" t="str">
        <f>IFERROR(VLOOKUP($C141,'参加選手登録表 (メール申込用)'!$B$4:$G$54,5,FALSE),"")</f>
        <v/>
      </c>
      <c r="E141" s="231"/>
      <c r="F141" s="241" t="str">
        <f>IFERROR(VLOOKUP($E141,'参加馬登録表 (メール申込用)'!$B$5:$L$55,2,FALSE),"")</f>
        <v/>
      </c>
      <c r="G141" s="242" t="str">
        <f>IF(C141=0,"",IFERROR(IF('団体情報・合計（メール申込用）'!$C$3="","",'団体情報・合計（メール申込用）'!$C$3),""))</f>
        <v/>
      </c>
      <c r="H141" s="70"/>
      <c r="I141" s="243" t="str">
        <f>IF(H141="OP",IFERROR(VLOOKUP(A141,'基本情報（メール申込用）'!$B$7:$D$46,3,FALSE),""),IFERROR(VLOOKUP(A141,'基本情報（メール申込用）'!$B$7:$D$46,2,FALSE),""))</f>
        <v/>
      </c>
    </row>
    <row r="142" spans="1:9" ht="24" customHeight="1" x14ac:dyDescent="0.25">
      <c r="A142" s="240" t="str">
        <f>IFERROR(VLOOKUP(B142,'基本情報（メール申込用）'!$A$7:$B$46,2,FALSE),"")</f>
        <v/>
      </c>
      <c r="B142" s="231"/>
      <c r="C142" s="231"/>
      <c r="D142" s="241" t="str">
        <f>IFERROR(VLOOKUP($C142,'参加選手登録表 (メール申込用)'!$B$4:$G$54,5,FALSE),"")</f>
        <v/>
      </c>
      <c r="E142" s="231"/>
      <c r="F142" s="241" t="str">
        <f>IFERROR(VLOOKUP($E142,'参加馬登録表 (メール申込用)'!$B$5:$L$55,2,FALSE),"")</f>
        <v/>
      </c>
      <c r="G142" s="242" t="str">
        <f>IF(C142=0,"",IFERROR(IF('団体情報・合計（メール申込用）'!$C$3="","",'団体情報・合計（メール申込用）'!$C$3),""))</f>
        <v/>
      </c>
      <c r="H142" s="70"/>
      <c r="I142" s="243" t="str">
        <f>IF(H142="OP",IFERROR(VLOOKUP(A142,'基本情報（メール申込用）'!$B$7:$D$46,3,FALSE),""),IFERROR(VLOOKUP(A142,'基本情報（メール申込用）'!$B$7:$D$46,2,FALSE),""))</f>
        <v/>
      </c>
    </row>
    <row r="143" spans="1:9" ht="24" customHeight="1" x14ac:dyDescent="0.25">
      <c r="A143" s="240" t="str">
        <f>IFERROR(VLOOKUP(B143,'基本情報（メール申込用）'!$A$7:$B$46,2,FALSE),"")</f>
        <v/>
      </c>
      <c r="B143" s="231"/>
      <c r="C143" s="231"/>
      <c r="D143" s="241" t="str">
        <f>IFERROR(VLOOKUP($C143,'参加選手登録表 (メール申込用)'!$B$4:$G$54,5,FALSE),"")</f>
        <v/>
      </c>
      <c r="E143" s="231"/>
      <c r="F143" s="241" t="str">
        <f>IFERROR(VLOOKUP($E143,'参加馬登録表 (メール申込用)'!$B$5:$L$55,2,FALSE),"")</f>
        <v/>
      </c>
      <c r="G143" s="242" t="str">
        <f>IF(C143=0,"",IFERROR(IF('団体情報・合計（メール申込用）'!$C$3="","",'団体情報・合計（メール申込用）'!$C$3),""))</f>
        <v/>
      </c>
      <c r="H143" s="70"/>
      <c r="I143" s="243" t="str">
        <f>IF(H143="OP",IFERROR(VLOOKUP(A143,'基本情報（メール申込用）'!$B$7:$D$46,3,FALSE),""),IFERROR(VLOOKUP(A143,'基本情報（メール申込用）'!$B$7:$D$46,2,FALSE),""))</f>
        <v/>
      </c>
    </row>
    <row r="144" spans="1:9" ht="24" customHeight="1" thickBot="1" x14ac:dyDescent="0.3">
      <c r="A144" s="244" t="str">
        <f>IFERROR(VLOOKUP(B144,'基本情報（メール申込用）'!$A$7:$B$46,2,FALSE),"")</f>
        <v/>
      </c>
      <c r="B144" s="234"/>
      <c r="C144" s="234"/>
      <c r="D144" s="245" t="str">
        <f>IFERROR(VLOOKUP($C144,'参加選手登録表 (メール申込用)'!$B$4:$G$54,5,FALSE),"")</f>
        <v/>
      </c>
      <c r="E144" s="234"/>
      <c r="F144" s="245" t="str">
        <f>IFERROR(VLOOKUP($E144,'参加馬登録表 (メール申込用)'!$B$5:$L$55,2,FALSE),"")</f>
        <v/>
      </c>
      <c r="G144" s="246" t="str">
        <f>IF(C144=0,"",IFERROR(IF('団体情報・合計（メール申込用）'!$C$3="","",'団体情報・合計（メール申込用）'!$C$3),""))</f>
        <v/>
      </c>
      <c r="H144" s="121"/>
      <c r="I144" s="247" t="str">
        <f>IF(H144="OP",IFERROR(VLOOKUP(A144,'基本情報（メール申込用）'!$B$7:$D$46,3,FALSE),""),IFERROR(VLOOKUP(A144,'基本情報（メール申込用）'!$B$7:$D$46,2,FALSE),""))</f>
        <v/>
      </c>
    </row>
    <row r="145" spans="1:9" ht="24" customHeight="1" x14ac:dyDescent="0.25">
      <c r="A145" s="248" t="str">
        <f>IFERROR(VLOOKUP(B145,'基本情報（メール申込用）'!$A$7:$B$46,2,FALSE),"")</f>
        <v/>
      </c>
      <c r="B145" s="235"/>
      <c r="C145" s="235"/>
      <c r="D145" s="249" t="str">
        <f>IFERROR(VLOOKUP($C145,'参加選手登録表 (メール申込用)'!$B$4:$G$54,5,FALSE),"")</f>
        <v/>
      </c>
      <c r="E145" s="235"/>
      <c r="F145" s="249" t="str">
        <f>IFERROR(VLOOKUP($E145,'参加馬登録表 (メール申込用)'!$B$5:$L$55,2,FALSE),"")</f>
        <v/>
      </c>
      <c r="G145" s="250" t="str">
        <f>IF(C145=0,"",IFERROR(IF('団体情報・合計（メール申込用）'!$C$3="","",'団体情報・合計（メール申込用）'!$C$3),""))</f>
        <v/>
      </c>
      <c r="H145" s="68"/>
      <c r="I145" s="251" t="str">
        <f>IF(H145="OP",IFERROR(VLOOKUP(A145,'基本情報（メール申込用）'!$B$7:$D$46,3,FALSE),""),IFERROR(VLOOKUP(A145,'基本情報（メール申込用）'!$B$7:$D$46,2,FALSE),""))</f>
        <v/>
      </c>
    </row>
    <row r="146" spans="1:9" ht="24" customHeight="1" x14ac:dyDescent="0.25">
      <c r="A146" s="240" t="str">
        <f>IFERROR(VLOOKUP(B146,'基本情報（メール申込用）'!$A$7:$B$46,2,FALSE),"")</f>
        <v/>
      </c>
      <c r="B146" s="231"/>
      <c r="C146" s="231"/>
      <c r="D146" s="241" t="str">
        <f>IFERROR(VLOOKUP($C146,'参加選手登録表 (メール申込用)'!$B$4:$G$54,5,FALSE),"")</f>
        <v/>
      </c>
      <c r="E146" s="231"/>
      <c r="F146" s="241" t="str">
        <f>IFERROR(VLOOKUP($E146,'参加馬登録表 (メール申込用)'!$B$5:$L$55,2,FALSE),"")</f>
        <v/>
      </c>
      <c r="G146" s="242" t="str">
        <f>IF(C146=0,"",IFERROR(IF('団体情報・合計（メール申込用）'!$C$3="","",'団体情報・合計（メール申込用）'!$C$3),""))</f>
        <v/>
      </c>
      <c r="H146" s="70"/>
      <c r="I146" s="243" t="str">
        <f>IF(H146="OP",IFERROR(VLOOKUP(A146,'基本情報（メール申込用）'!$B$7:$D$46,3,FALSE),""),IFERROR(VLOOKUP(A146,'基本情報（メール申込用）'!$B$7:$D$46,2,FALSE),""))</f>
        <v/>
      </c>
    </row>
    <row r="147" spans="1:9" ht="24" customHeight="1" x14ac:dyDescent="0.25">
      <c r="A147" s="240" t="str">
        <f>IFERROR(VLOOKUP(B147,'基本情報（メール申込用）'!$A$7:$B$46,2,FALSE),"")</f>
        <v/>
      </c>
      <c r="B147" s="231"/>
      <c r="C147" s="231"/>
      <c r="D147" s="241" t="str">
        <f>IFERROR(VLOOKUP($C147,'参加選手登録表 (メール申込用)'!$B$4:$G$54,5,FALSE),"")</f>
        <v/>
      </c>
      <c r="E147" s="231"/>
      <c r="F147" s="241" t="str">
        <f>IFERROR(VLOOKUP($E147,'参加馬登録表 (メール申込用)'!$B$5:$L$55,2,FALSE),"")</f>
        <v/>
      </c>
      <c r="G147" s="242" t="str">
        <f>IF(C147=0,"",IFERROR(IF('団体情報・合計（メール申込用）'!$C$3="","",'団体情報・合計（メール申込用）'!$C$3),""))</f>
        <v/>
      </c>
      <c r="H147" s="70"/>
      <c r="I147" s="243" t="str">
        <f>IF(H147="OP",IFERROR(VLOOKUP(A147,'基本情報（メール申込用）'!$B$7:$D$46,3,FALSE),""),IFERROR(VLOOKUP(A147,'基本情報（メール申込用）'!$B$7:$D$46,2,FALSE),""))</f>
        <v/>
      </c>
    </row>
    <row r="148" spans="1:9" ht="24" customHeight="1" x14ac:dyDescent="0.25">
      <c r="A148" s="240" t="str">
        <f>IFERROR(VLOOKUP(B148,'基本情報（メール申込用）'!$A$7:$B$46,2,FALSE),"")</f>
        <v/>
      </c>
      <c r="B148" s="231"/>
      <c r="C148" s="231"/>
      <c r="D148" s="241" t="str">
        <f>IFERROR(VLOOKUP($C148,'参加選手登録表 (メール申込用)'!$B$4:$G$54,5,FALSE),"")</f>
        <v/>
      </c>
      <c r="E148" s="231"/>
      <c r="F148" s="241" t="str">
        <f>IFERROR(VLOOKUP($E148,'参加馬登録表 (メール申込用)'!$B$5:$L$55,2,FALSE),"")</f>
        <v/>
      </c>
      <c r="G148" s="242" t="str">
        <f>IF(C148=0,"",IFERROR(IF('団体情報・合計（メール申込用）'!$C$3="","",'団体情報・合計（メール申込用）'!$C$3),""))</f>
        <v/>
      </c>
      <c r="H148" s="70"/>
      <c r="I148" s="243" t="str">
        <f>IF(H148="OP",IFERROR(VLOOKUP(A148,'基本情報（メール申込用）'!$B$7:$D$46,3,FALSE),""),IFERROR(VLOOKUP(A148,'基本情報（メール申込用）'!$B$7:$D$46,2,FALSE),""))</f>
        <v/>
      </c>
    </row>
    <row r="149" spans="1:9" ht="24" customHeight="1" x14ac:dyDescent="0.25">
      <c r="A149" s="240" t="str">
        <f>IFERROR(VLOOKUP(B149,'基本情報（メール申込用）'!$A$7:$B$46,2,FALSE),"")</f>
        <v/>
      </c>
      <c r="B149" s="231"/>
      <c r="C149" s="231"/>
      <c r="D149" s="241" t="str">
        <f>IFERROR(VLOOKUP($C149,'参加選手登録表 (メール申込用)'!$B$4:$G$54,5,FALSE),"")</f>
        <v/>
      </c>
      <c r="E149" s="231"/>
      <c r="F149" s="241" t="str">
        <f>IFERROR(VLOOKUP($E149,'参加馬登録表 (メール申込用)'!$B$5:$L$55,2,FALSE),"")</f>
        <v/>
      </c>
      <c r="G149" s="242" t="str">
        <f>IF(C149=0,"",IFERROR(IF('団体情報・合計（メール申込用）'!$C$3="","",'団体情報・合計（メール申込用）'!$C$3),""))</f>
        <v/>
      </c>
      <c r="H149" s="70"/>
      <c r="I149" s="243" t="str">
        <f>IF(H149="OP",IFERROR(VLOOKUP(A149,'基本情報（メール申込用）'!$B$7:$D$46,3,FALSE),""),IFERROR(VLOOKUP(A149,'基本情報（メール申込用）'!$B$7:$D$46,2,FALSE),""))</f>
        <v/>
      </c>
    </row>
    <row r="150" spans="1:9" ht="24" customHeight="1" x14ac:dyDescent="0.25">
      <c r="A150" s="240" t="str">
        <f>IFERROR(VLOOKUP(B150,'基本情報（メール申込用）'!$A$7:$B$46,2,FALSE),"")</f>
        <v/>
      </c>
      <c r="B150" s="231"/>
      <c r="C150" s="231"/>
      <c r="D150" s="241" t="str">
        <f>IFERROR(VLOOKUP($C150,'参加選手登録表 (メール申込用)'!$B$4:$G$54,5,FALSE),"")</f>
        <v/>
      </c>
      <c r="E150" s="231"/>
      <c r="F150" s="241" t="str">
        <f>IFERROR(VLOOKUP($E150,'参加馬登録表 (メール申込用)'!$B$5:$L$55,2,FALSE),"")</f>
        <v/>
      </c>
      <c r="G150" s="242" t="str">
        <f>IF(C150=0,"",IFERROR(IF('団体情報・合計（メール申込用）'!$C$3="","",'団体情報・合計（メール申込用）'!$C$3),""))</f>
        <v/>
      </c>
      <c r="H150" s="70"/>
      <c r="I150" s="243" t="str">
        <f>IF(H150="OP",IFERROR(VLOOKUP(A150,'基本情報（メール申込用）'!$B$7:$D$46,3,FALSE),""),IFERROR(VLOOKUP(A150,'基本情報（メール申込用）'!$B$7:$D$46,2,FALSE),""))</f>
        <v/>
      </c>
    </row>
    <row r="151" spans="1:9" ht="24" customHeight="1" x14ac:dyDescent="0.25">
      <c r="A151" s="240" t="str">
        <f>IFERROR(VLOOKUP(B151,'基本情報（メール申込用）'!$A$7:$B$46,2,FALSE),"")</f>
        <v/>
      </c>
      <c r="B151" s="231"/>
      <c r="C151" s="231"/>
      <c r="D151" s="241" t="str">
        <f>IFERROR(VLOOKUP($C151,'参加選手登録表 (メール申込用)'!$B$4:$G$54,5,FALSE),"")</f>
        <v/>
      </c>
      <c r="E151" s="231"/>
      <c r="F151" s="241" t="str">
        <f>IFERROR(VLOOKUP($E151,'参加馬登録表 (メール申込用)'!$B$5:$L$55,2,FALSE),"")</f>
        <v/>
      </c>
      <c r="G151" s="242" t="str">
        <f>IF(C151=0,"",IFERROR(IF('団体情報・合計（メール申込用）'!$C$3="","",'団体情報・合計（メール申込用）'!$C$3),""))</f>
        <v/>
      </c>
      <c r="H151" s="70"/>
      <c r="I151" s="243" t="str">
        <f>IF(H151="OP",IFERROR(VLOOKUP(A151,'基本情報（メール申込用）'!$B$7:$D$46,3,FALSE),""),IFERROR(VLOOKUP(A151,'基本情報（メール申込用）'!$B$7:$D$46,2,FALSE),""))</f>
        <v/>
      </c>
    </row>
    <row r="152" spans="1:9" ht="24" customHeight="1" x14ac:dyDescent="0.25">
      <c r="A152" s="240" t="str">
        <f>IFERROR(VLOOKUP(B152,'基本情報（メール申込用）'!$A$7:$B$46,2,FALSE),"")</f>
        <v/>
      </c>
      <c r="B152" s="231"/>
      <c r="C152" s="231"/>
      <c r="D152" s="241" t="str">
        <f>IFERROR(VLOOKUP($C152,'参加選手登録表 (メール申込用)'!$B$4:$G$54,5,FALSE),"")</f>
        <v/>
      </c>
      <c r="E152" s="231"/>
      <c r="F152" s="241" t="str">
        <f>IFERROR(VLOOKUP($E152,'参加馬登録表 (メール申込用)'!$B$5:$L$55,2,FALSE),"")</f>
        <v/>
      </c>
      <c r="G152" s="242" t="str">
        <f>IF(C152=0,"",IFERROR(IF('団体情報・合計（メール申込用）'!$C$3="","",'団体情報・合計（メール申込用）'!$C$3),""))</f>
        <v/>
      </c>
      <c r="H152" s="70"/>
      <c r="I152" s="243" t="str">
        <f>IF(H152="OP",IFERROR(VLOOKUP(A152,'基本情報（メール申込用）'!$B$7:$D$46,3,FALSE),""),IFERROR(VLOOKUP(A152,'基本情報（メール申込用）'!$B$7:$D$46,2,FALSE),""))</f>
        <v/>
      </c>
    </row>
    <row r="153" spans="1:9" ht="24" customHeight="1" x14ac:dyDescent="0.25">
      <c r="A153" s="240" t="str">
        <f>IFERROR(VLOOKUP(B153,'基本情報（メール申込用）'!$A$7:$B$46,2,FALSE),"")</f>
        <v/>
      </c>
      <c r="B153" s="231"/>
      <c r="C153" s="231"/>
      <c r="D153" s="241" t="str">
        <f>IFERROR(VLOOKUP($C153,'参加選手登録表 (メール申込用)'!$B$4:$G$54,5,FALSE),"")</f>
        <v/>
      </c>
      <c r="E153" s="231"/>
      <c r="F153" s="241" t="str">
        <f>IFERROR(VLOOKUP($E153,'参加馬登録表 (メール申込用)'!$B$5:$L$55,2,FALSE),"")</f>
        <v/>
      </c>
      <c r="G153" s="242" t="str">
        <f>IF(C153=0,"",IFERROR(IF('団体情報・合計（メール申込用）'!$C$3="","",'団体情報・合計（メール申込用）'!$C$3),""))</f>
        <v/>
      </c>
      <c r="H153" s="70"/>
      <c r="I153" s="243" t="str">
        <f>IF(H153="OP",IFERROR(VLOOKUP(A153,'基本情報（メール申込用）'!$B$7:$D$46,3,FALSE),""),IFERROR(VLOOKUP(A153,'基本情報（メール申込用）'!$B$7:$D$46,2,FALSE),""))</f>
        <v/>
      </c>
    </row>
    <row r="154" spans="1:9" ht="24" customHeight="1" thickBot="1" x14ac:dyDescent="0.3">
      <c r="A154" s="252" t="str">
        <f>IFERROR(VLOOKUP(B154,'基本情報（メール申込用）'!$A$7:$B$46,2,FALSE),"")</f>
        <v/>
      </c>
      <c r="B154" s="232"/>
      <c r="C154" s="232"/>
      <c r="D154" s="253" t="str">
        <f>IFERROR(VLOOKUP($C154,'参加選手登録表 (メール申込用)'!$B$4:$G$54,5,FALSE),"")</f>
        <v/>
      </c>
      <c r="E154" s="232"/>
      <c r="F154" s="253" t="str">
        <f>IFERROR(VLOOKUP($E154,'参加馬登録表 (メール申込用)'!$B$5:$L$55,2,FALSE),"")</f>
        <v/>
      </c>
      <c r="G154" s="254" t="str">
        <f>IF(C154=0,"",IFERROR(IF('団体情報・合計（メール申込用）'!$C$3="","",'団体情報・合計（メール申込用）'!$C$3),""))</f>
        <v/>
      </c>
      <c r="H154" s="74"/>
      <c r="I154" s="255" t="str">
        <f>IF(H154="OP",IFERROR(VLOOKUP(A154,'基本情報（メール申込用）'!$B$7:$D$46,3,FALSE),""),IFERROR(VLOOKUP(A154,'基本情報（メール申込用）'!$B$7:$D$46,2,FALSE),""))</f>
        <v/>
      </c>
    </row>
    <row r="155" spans="1:9" ht="18" customHeight="1" x14ac:dyDescent="0.25">
      <c r="E155" s="65"/>
    </row>
  </sheetData>
  <sheetProtection algorithmName="SHA-512" hashValue="EkX0i46BHyOw9HEsOo1pBm4guXxe0QjhNABTSj18cBsBpMVsT19IA8kck6GTN7cpuLrULLxRQGhs54T+2drkbQ==" saltValue="ueirK3CvNK+oYHq5qYD0Jg==" spinCount="100000" sheet="1" selectLockedCells="1"/>
  <mergeCells count="4">
    <mergeCell ref="A1:E1"/>
    <mergeCell ref="K1:P1"/>
    <mergeCell ref="H1:I1"/>
    <mergeCell ref="K3:U3"/>
  </mergeCells>
  <phoneticPr fontId="2"/>
  <dataValidations count="2">
    <dataValidation type="list" allowBlank="1" showInputMessage="1" showErrorMessage="1" sqref="H4:H154" xr:uid="{00000000-0002-0000-0200-000000000000}">
      <formula1>"OP"</formula1>
    </dataValidation>
    <dataValidation type="list" allowBlank="1" showInputMessage="1" showErrorMessage="1" sqref="B4" xr:uid="{AB8AE390-09F1-4C65-B00C-778B08EDDD9A}">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topLeftCell="A16" workbookViewId="0">
      <selection activeCell="C3" sqref="C3:E3"/>
    </sheetView>
  </sheetViews>
  <sheetFormatPr defaultRowHeight="24" customHeight="1" x14ac:dyDescent="0.3"/>
  <cols>
    <col min="1" max="1" width="9" style="20"/>
    <col min="2" max="2" width="23.875" style="20" bestFit="1" customWidth="1"/>
    <col min="3" max="4" width="13.25" style="20" customWidth="1"/>
    <col min="5" max="5" width="26.5" style="20" customWidth="1"/>
    <col min="6" max="16384" width="9" style="20"/>
  </cols>
  <sheetData>
    <row r="1" spans="1:12" ht="22.5" customHeight="1" thickBot="1" x14ac:dyDescent="0.35">
      <c r="A1" s="383" t="str">
        <f>'基本情報（メール申込用）'!B1</f>
        <v>ナス・スプリングホースショー2021</v>
      </c>
      <c r="B1" s="384"/>
      <c r="C1" s="385"/>
      <c r="E1" s="157" t="s">
        <v>79</v>
      </c>
    </row>
    <row r="2" spans="1:12" ht="7.5" customHeight="1" x14ac:dyDescent="0.3"/>
    <row r="3" spans="1:12" ht="24" customHeight="1" x14ac:dyDescent="0.3">
      <c r="A3" s="412" t="s">
        <v>72</v>
      </c>
      <c r="B3" s="142" t="s">
        <v>6</v>
      </c>
      <c r="C3" s="608"/>
      <c r="D3" s="609"/>
      <c r="E3" s="610"/>
    </row>
    <row r="4" spans="1:12" ht="24" customHeight="1" x14ac:dyDescent="0.3">
      <c r="A4" s="413"/>
      <c r="B4" s="142" t="s">
        <v>56</v>
      </c>
      <c r="C4" s="608"/>
      <c r="D4" s="609"/>
      <c r="E4" s="610"/>
    </row>
    <row r="5" spans="1:12" ht="24" customHeight="1" x14ac:dyDescent="0.3">
      <c r="A5" s="413"/>
      <c r="B5" s="142" t="s">
        <v>21</v>
      </c>
      <c r="C5" s="608"/>
      <c r="D5" s="609"/>
      <c r="E5" s="610"/>
    </row>
    <row r="6" spans="1:12" ht="24" customHeight="1" x14ac:dyDescent="0.3">
      <c r="A6" s="413"/>
      <c r="B6" s="142" t="s">
        <v>22</v>
      </c>
      <c r="C6" s="608"/>
      <c r="D6" s="609"/>
      <c r="E6" s="610"/>
    </row>
    <row r="7" spans="1:12" ht="24" customHeight="1" x14ac:dyDescent="0.3">
      <c r="A7" s="413"/>
      <c r="B7" s="142" t="s">
        <v>57</v>
      </c>
      <c r="C7" s="608"/>
      <c r="D7" s="609"/>
      <c r="E7" s="610"/>
    </row>
    <row r="8" spans="1:12" ht="24" customHeight="1" x14ac:dyDescent="0.3">
      <c r="A8" s="413"/>
      <c r="B8" s="142" t="s">
        <v>58</v>
      </c>
      <c r="C8" s="611" t="s">
        <v>68</v>
      </c>
      <c r="D8" s="612"/>
      <c r="E8" s="613"/>
    </row>
    <row r="9" spans="1:12" ht="24" customHeight="1" x14ac:dyDescent="0.3">
      <c r="A9" s="414"/>
      <c r="B9" s="142" t="s">
        <v>23</v>
      </c>
      <c r="C9" s="608"/>
      <c r="D9" s="609"/>
      <c r="E9" s="610"/>
      <c r="L9" s="141"/>
    </row>
    <row r="10" spans="1:12" ht="24" customHeight="1" x14ac:dyDescent="0.3">
      <c r="B10" s="150"/>
      <c r="C10" s="149"/>
      <c r="D10" s="149"/>
      <c r="E10" s="149"/>
      <c r="L10" s="141"/>
    </row>
    <row r="11" spans="1:12" ht="24" customHeight="1" x14ac:dyDescent="0.3">
      <c r="A11" s="412" t="s">
        <v>73</v>
      </c>
      <c r="B11" s="623" t="s">
        <v>224</v>
      </c>
      <c r="C11" s="624"/>
      <c r="D11" s="624"/>
      <c r="E11" s="625"/>
      <c r="L11" s="141"/>
    </row>
    <row r="12" spans="1:12" ht="49.5" customHeight="1" x14ac:dyDescent="0.3">
      <c r="A12" s="413"/>
      <c r="B12" s="428" t="s">
        <v>70</v>
      </c>
      <c r="C12" s="429"/>
      <c r="D12" s="429"/>
      <c r="E12" s="430"/>
      <c r="L12" s="141"/>
    </row>
    <row r="13" spans="1:12" ht="24" customHeight="1" x14ac:dyDescent="0.3">
      <c r="A13" s="413"/>
      <c r="B13" s="623" t="s">
        <v>225</v>
      </c>
      <c r="C13" s="624"/>
      <c r="D13" s="624"/>
      <c r="E13" s="625"/>
      <c r="L13" s="141"/>
    </row>
    <row r="14" spans="1:12" ht="70.5" customHeight="1" x14ac:dyDescent="0.3">
      <c r="A14" s="414"/>
      <c r="B14" s="428" t="s">
        <v>71</v>
      </c>
      <c r="C14" s="429"/>
      <c r="D14" s="429"/>
      <c r="E14" s="430"/>
      <c r="L14" s="141"/>
    </row>
    <row r="15" spans="1:12" ht="24" customHeight="1" x14ac:dyDescent="0.3">
      <c r="B15" s="143"/>
      <c r="C15" s="292" t="b">
        <v>0</v>
      </c>
      <c r="D15" s="292" t="b">
        <v>0</v>
      </c>
      <c r="E15" s="143"/>
    </row>
    <row r="16" spans="1:12" ht="24" customHeight="1" x14ac:dyDescent="0.3">
      <c r="A16" s="412" t="s">
        <v>74</v>
      </c>
      <c r="B16" s="144" t="s">
        <v>12</v>
      </c>
      <c r="C16" s="437" t="str">
        <f>"全（　"&amp;COUNT('エントリー表（メール申込用）'!A5:A154)&amp;"　）エントリー"</f>
        <v>全（　0　）エントリー</v>
      </c>
      <c r="D16" s="438"/>
      <c r="E16" s="147">
        <f>SUM('エントリー表（メール申込用）'!I5:I154)</f>
        <v>0</v>
      </c>
    </row>
    <row r="17" spans="1:5" ht="24" customHeight="1" x14ac:dyDescent="0.3">
      <c r="A17" s="413"/>
      <c r="B17" s="144" t="s">
        <v>15</v>
      </c>
      <c r="C17" s="154">
        <f>'基本情報（メール申込用）'!C4</f>
        <v>11000</v>
      </c>
      <c r="D17" s="151">
        <f>COUNTIFS('参加馬登録表 (メール申込用)'!$N$6:$N$55,"公認競技出場予定あり")</f>
        <v>0</v>
      </c>
      <c r="E17" s="147">
        <f t="shared" ref="E17:E18" si="0">C17*D17</f>
        <v>0</v>
      </c>
    </row>
    <row r="18" spans="1:5" ht="24" customHeight="1" x14ac:dyDescent="0.3">
      <c r="A18" s="413"/>
      <c r="B18" s="144" t="s">
        <v>15</v>
      </c>
      <c r="C18" s="154">
        <f>'基本情報（メール申込用）'!D4</f>
        <v>5500</v>
      </c>
      <c r="D18" s="151">
        <f>COUNTIFS('参加馬登録表 (メール申込用)'!$N$6:$N$55,"公認競技出場予定なし")+COUNTIFS('参加馬登録表 (メール申込用)'!$B$6:$B$55,"&lt;&gt;",'参加馬登録表 (メール申込用)'!$N$6:$N$55,"")</f>
        <v>0</v>
      </c>
      <c r="E18" s="147">
        <f t="shared" si="0"/>
        <v>0</v>
      </c>
    </row>
    <row r="19" spans="1:5" ht="24" hidden="1" customHeight="1" x14ac:dyDescent="0.3">
      <c r="A19" s="413"/>
      <c r="B19" s="144" t="s">
        <v>15</v>
      </c>
      <c r="C19" s="154">
        <f>'基本情報（メール申込用）'!E4</f>
        <v>0</v>
      </c>
      <c r="D19" s="151">
        <f>COUNTIFS('参加馬登録表 (メール申込用)'!$N$6:$N$55,"公認競技出場予定あり",'参加馬登録表 (メール申込用)'!$O$6:$O$55,"不参加",'参加馬登録表 (メール申込用)'!$P$6:$P$55,"不参加")</f>
        <v>0</v>
      </c>
      <c r="E19" s="147">
        <f t="shared" ref="E19:E22" si="1">C19*D19</f>
        <v>0</v>
      </c>
    </row>
    <row r="20" spans="1:5" ht="24" hidden="1" customHeight="1" x14ac:dyDescent="0.3">
      <c r="A20" s="413"/>
      <c r="B20" s="144" t="s">
        <v>103</v>
      </c>
      <c r="C20" s="154">
        <v>1000</v>
      </c>
      <c r="D20" s="152">
        <v>0</v>
      </c>
      <c r="E20" s="147">
        <f t="shared" si="1"/>
        <v>0</v>
      </c>
    </row>
    <row r="21" spans="1:5" ht="24" customHeight="1" x14ac:dyDescent="0.3">
      <c r="A21" s="413"/>
      <c r="B21" s="144" t="s">
        <v>104</v>
      </c>
      <c r="C21" s="154">
        <v>1000</v>
      </c>
      <c r="D21" s="614">
        <v>0</v>
      </c>
      <c r="E21" s="147">
        <f t="shared" si="1"/>
        <v>0</v>
      </c>
    </row>
    <row r="22" spans="1:5" ht="24" customHeight="1" thickBot="1" x14ac:dyDescent="0.35">
      <c r="A22" s="413"/>
      <c r="B22" s="145" t="s">
        <v>105</v>
      </c>
      <c r="C22" s="155">
        <v>1000</v>
      </c>
      <c r="D22" s="615">
        <v>0</v>
      </c>
      <c r="E22" s="148">
        <f t="shared" si="1"/>
        <v>0</v>
      </c>
    </row>
    <row r="23" spans="1:5" ht="31.5" customHeight="1" thickTop="1" x14ac:dyDescent="0.3">
      <c r="A23" s="413"/>
      <c r="B23" s="146" t="s">
        <v>59</v>
      </c>
      <c r="C23" s="431">
        <f>SUM(E16:E22)</f>
        <v>0</v>
      </c>
      <c r="D23" s="432"/>
      <c r="E23" s="433"/>
    </row>
    <row r="24" spans="1:5" ht="24" customHeight="1" x14ac:dyDescent="0.3">
      <c r="A24" s="414"/>
      <c r="B24" s="142" t="s">
        <v>60</v>
      </c>
      <c r="C24" s="616" t="s">
        <v>65</v>
      </c>
      <c r="D24" s="617"/>
      <c r="E24" s="618"/>
    </row>
    <row r="25" spans="1:5" ht="24" customHeight="1" x14ac:dyDescent="0.3">
      <c r="B25" s="143"/>
      <c r="C25" s="143"/>
      <c r="D25" s="143"/>
      <c r="E25" s="143"/>
    </row>
    <row r="26" spans="1:5" ht="24" customHeight="1" x14ac:dyDescent="0.3">
      <c r="A26" s="412" t="s">
        <v>75</v>
      </c>
      <c r="B26" s="156" t="s">
        <v>61</v>
      </c>
      <c r="C26" s="619">
        <v>43831</v>
      </c>
      <c r="D26" s="620" t="s">
        <v>66</v>
      </c>
      <c r="E26" s="621">
        <v>0</v>
      </c>
    </row>
    <row r="27" spans="1:5" ht="24" customHeight="1" x14ac:dyDescent="0.3">
      <c r="A27" s="413"/>
      <c r="B27" s="156" t="s">
        <v>62</v>
      </c>
      <c r="C27" s="616" t="s">
        <v>67</v>
      </c>
      <c r="D27" s="618"/>
      <c r="E27" s="622">
        <v>0</v>
      </c>
    </row>
    <row r="28" spans="1:5" ht="16.5" x14ac:dyDescent="0.3">
      <c r="A28" s="413"/>
      <c r="B28" s="423" t="s">
        <v>69</v>
      </c>
      <c r="C28" s="424"/>
      <c r="D28" s="424"/>
      <c r="E28" s="425"/>
    </row>
    <row r="29" spans="1:5" ht="62.25" customHeight="1" x14ac:dyDescent="0.3">
      <c r="A29" s="414"/>
      <c r="B29" s="434"/>
      <c r="C29" s="435"/>
      <c r="D29" s="435"/>
      <c r="E29" s="436"/>
    </row>
    <row r="30" spans="1:5" ht="24" customHeight="1" thickBot="1" x14ac:dyDescent="0.35"/>
    <row r="31" spans="1:5" ht="48" customHeight="1" thickBot="1" x14ac:dyDescent="0.35">
      <c r="A31" s="164" t="s">
        <v>80</v>
      </c>
      <c r="B31" s="418" t="str">
        <f>IF(C15=TRUE,IF(D15=TRUE,HYPERLINK("mailto:club@nasu-tf.com?subject=エントリー申込（"&amp;$A$1&amp;"）","申込書の送信（メールソフトが起動します。編集した申込ファイルを保存した後、添付して下さい）"),"誓約内容に同意の上、□にチェックを入れて下さい"),"誓約内容に同意の上、□にチェックを入れて下さい")</f>
        <v>誓約内容に同意の上、□にチェックを入れて下さい</v>
      </c>
      <c r="C31" s="418"/>
      <c r="D31" s="418"/>
      <c r="E31" s="419"/>
    </row>
  </sheetData>
  <sheetProtection algorithmName="SHA-512" hashValue="2LGTWgTuJhnRKyICVUHoWVgw0MUzGxVgQ6Y22tNRQABCu85atYNvDXbA1ZErB6ERq6FH7flc5zZjiLVLt7W2+Q==" saltValue="ho2WXFCh+0u38hBMNdM3zw==" spinCount="100000" sheet="1" objects="1" scenarios="1" selectLockedCells="1"/>
  <mergeCells count="23">
    <mergeCell ref="B31:E31"/>
    <mergeCell ref="C5:E5"/>
    <mergeCell ref="C6:E6"/>
    <mergeCell ref="C7:E7"/>
    <mergeCell ref="C8:E8"/>
    <mergeCell ref="C9:E9"/>
    <mergeCell ref="C24:E24"/>
    <mergeCell ref="C27:D27"/>
    <mergeCell ref="B28:E28"/>
    <mergeCell ref="B11:E11"/>
    <mergeCell ref="B13:E13"/>
    <mergeCell ref="B14:E14"/>
    <mergeCell ref="C23:E23"/>
    <mergeCell ref="B12:E12"/>
    <mergeCell ref="B29:E29"/>
    <mergeCell ref="C16:D16"/>
    <mergeCell ref="A1:C1"/>
    <mergeCell ref="A3:A9"/>
    <mergeCell ref="A16:A24"/>
    <mergeCell ref="A26:A29"/>
    <mergeCell ref="A11:A14"/>
    <mergeCell ref="C3:E3"/>
    <mergeCell ref="C4:E4"/>
  </mergeCells>
  <phoneticPr fontId="2"/>
  <dataValidations count="4">
    <dataValidation type="list" allowBlank="1" showInputMessage="1" showErrorMessage="1" sqref="D26" xr:uid="{00000000-0002-0000-0300-000000000000}">
      <formula1>"AM,PM"</formula1>
    </dataValidation>
    <dataValidation type="list" allowBlank="1" showInputMessage="1" showErrorMessage="1" sqref="C27:D27"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4:E24"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361950</xdr:colOff>
                    <xdr:row>10</xdr:row>
                    <xdr:rowOff>285750</xdr:rowOff>
                  </to>
                </anchor>
              </controlPr>
            </control>
          </mc:Choice>
        </mc:AlternateContent>
        <mc:AlternateContent xmlns:mc="http://schemas.openxmlformats.org/markup-compatibility/2006">
          <mc:Choice Requires="x14">
            <control shapeId="15367" r:id="rId5" name="Check Box 7">
              <controlPr defaultSize="0" autoFill="0" autoLine="0" autoPict="0" altText="">
                <anchor moveWithCells="1">
                  <from>
                    <xdr:col>1</xdr:col>
                    <xdr:colOff>0</xdr:colOff>
                    <xdr:row>11</xdr:row>
                    <xdr:rowOff>581025</xdr:rowOff>
                  </from>
                  <to>
                    <xdr:col>1</xdr:col>
                    <xdr:colOff>304800</xdr:colOff>
                    <xdr:row>13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D9F8-DA07-418A-9C51-3DDEC03E66A7}">
  <dimension ref="A1:N35"/>
  <sheetViews>
    <sheetView tabSelected="1" view="pageBreakPreview" topLeftCell="A33" zoomScale="115" zoomScaleNormal="100" zoomScaleSheetLayoutView="115" workbookViewId="0">
      <selection activeCell="D47" sqref="D47"/>
    </sheetView>
  </sheetViews>
  <sheetFormatPr defaultRowHeight="16.5" x14ac:dyDescent="0.3"/>
  <cols>
    <col min="1" max="1" width="12.5" style="20" customWidth="1"/>
    <col min="2" max="2" width="20.125" style="20" customWidth="1"/>
    <col min="3" max="4" width="8.125" style="20" customWidth="1"/>
    <col min="5" max="6" width="6.25" style="20" customWidth="1"/>
    <col min="7" max="7" width="8.625" style="20" customWidth="1"/>
    <col min="8" max="8" width="12.5" style="20" customWidth="1"/>
    <col min="9" max="9" width="20.125" style="20" customWidth="1"/>
    <col min="10" max="11" width="8.125" style="20" customWidth="1"/>
    <col min="12" max="14" width="6.25" style="20" customWidth="1"/>
    <col min="15" max="16384" width="9" style="20"/>
  </cols>
  <sheetData>
    <row r="1" spans="1:14" ht="30" customHeight="1" thickBot="1" x14ac:dyDescent="0.35">
      <c r="A1" s="484" t="str">
        <f>'基本情報（メール申込用）'!B1&amp;"　参加人馬登録表"</f>
        <v>ナス・スプリングホースショー2021　参加人馬登録表</v>
      </c>
      <c r="B1" s="485"/>
      <c r="C1" s="485"/>
      <c r="D1" s="485"/>
      <c r="E1" s="485"/>
      <c r="F1" s="486"/>
      <c r="G1" s="332"/>
      <c r="H1" s="332"/>
      <c r="I1" s="363" t="s">
        <v>160</v>
      </c>
      <c r="J1" s="362"/>
      <c r="K1" s="362"/>
      <c r="L1" s="362"/>
      <c r="M1" s="362"/>
      <c r="N1" s="362"/>
    </row>
    <row r="2" spans="1:14" ht="11.25" customHeight="1" thickBot="1" x14ac:dyDescent="0.35"/>
    <row r="3" spans="1:14" ht="22.5" customHeight="1" thickBot="1" x14ac:dyDescent="0.35">
      <c r="A3" s="451" t="s">
        <v>8</v>
      </c>
      <c r="B3" s="452"/>
      <c r="C3" s="350"/>
      <c r="D3" s="355"/>
      <c r="E3" s="355"/>
      <c r="F3" s="355"/>
      <c r="G3" s="355"/>
      <c r="H3" s="355"/>
      <c r="I3" s="487"/>
      <c r="J3" s="487"/>
      <c r="K3" s="487"/>
      <c r="L3" s="487"/>
      <c r="M3" s="487"/>
      <c r="N3" s="488"/>
    </row>
    <row r="4" spans="1:14" ht="15" customHeight="1" x14ac:dyDescent="0.3">
      <c r="A4" s="453" t="s">
        <v>7</v>
      </c>
      <c r="B4" s="495" t="s">
        <v>222</v>
      </c>
      <c r="C4" s="496"/>
      <c r="D4" s="466" t="s">
        <v>2</v>
      </c>
      <c r="E4" s="466" t="s">
        <v>5</v>
      </c>
      <c r="F4" s="466" t="s">
        <v>1</v>
      </c>
      <c r="G4" s="466" t="s">
        <v>3</v>
      </c>
      <c r="H4" s="466" t="s">
        <v>0</v>
      </c>
      <c r="I4" s="466" t="s">
        <v>210</v>
      </c>
      <c r="J4" s="495" t="s">
        <v>4</v>
      </c>
      <c r="K4" s="496"/>
      <c r="L4" s="465" t="s">
        <v>211</v>
      </c>
      <c r="M4" s="466"/>
      <c r="N4" s="467"/>
    </row>
    <row r="5" spans="1:14" ht="15" customHeight="1" x14ac:dyDescent="0.3">
      <c r="A5" s="454"/>
      <c r="B5" s="497"/>
      <c r="C5" s="483"/>
      <c r="D5" s="468"/>
      <c r="E5" s="468"/>
      <c r="F5" s="468"/>
      <c r="G5" s="468"/>
      <c r="H5" s="468"/>
      <c r="I5" s="468"/>
      <c r="J5" s="497"/>
      <c r="K5" s="483"/>
      <c r="L5" s="356" t="s">
        <v>212</v>
      </c>
      <c r="M5" s="357" t="s">
        <v>213</v>
      </c>
      <c r="N5" s="358" t="s">
        <v>214</v>
      </c>
    </row>
    <row r="6" spans="1:14" ht="15" customHeight="1" x14ac:dyDescent="0.3">
      <c r="A6" s="455"/>
      <c r="B6" s="469"/>
      <c r="C6" s="470"/>
      <c r="D6" s="461" t="s">
        <v>216</v>
      </c>
      <c r="E6" s="463"/>
      <c r="F6" s="463"/>
      <c r="G6" s="463"/>
      <c r="H6" s="463"/>
      <c r="I6" s="480" t="s">
        <v>219</v>
      </c>
      <c r="J6" s="476"/>
      <c r="K6" s="477"/>
      <c r="L6" s="353" t="s">
        <v>215</v>
      </c>
      <c r="M6" s="352" t="s">
        <v>215</v>
      </c>
      <c r="N6" s="354" t="s">
        <v>215</v>
      </c>
    </row>
    <row r="7" spans="1:14" ht="15" customHeight="1" x14ac:dyDescent="0.3">
      <c r="A7" s="456"/>
      <c r="B7" s="471"/>
      <c r="C7" s="472"/>
      <c r="D7" s="462"/>
      <c r="E7" s="464"/>
      <c r="F7" s="464"/>
      <c r="G7" s="464"/>
      <c r="H7" s="464"/>
      <c r="I7" s="481"/>
      <c r="J7" s="478"/>
      <c r="K7" s="479"/>
      <c r="L7" s="361" t="s">
        <v>218</v>
      </c>
      <c r="M7" s="361" t="s">
        <v>218</v>
      </c>
      <c r="N7" s="364" t="s">
        <v>218</v>
      </c>
    </row>
    <row r="8" spans="1:14" ht="15" customHeight="1" x14ac:dyDescent="0.3">
      <c r="A8" s="455"/>
      <c r="B8" s="469"/>
      <c r="C8" s="470"/>
      <c r="D8" s="461" t="s">
        <v>216</v>
      </c>
      <c r="E8" s="463"/>
      <c r="F8" s="463"/>
      <c r="G8" s="463"/>
      <c r="H8" s="463"/>
      <c r="I8" s="480" t="s">
        <v>219</v>
      </c>
      <c r="J8" s="476"/>
      <c r="K8" s="477"/>
      <c r="L8" s="353" t="s">
        <v>215</v>
      </c>
      <c r="M8" s="352" t="s">
        <v>215</v>
      </c>
      <c r="N8" s="354" t="s">
        <v>215</v>
      </c>
    </row>
    <row r="9" spans="1:14" ht="15" customHeight="1" x14ac:dyDescent="0.3">
      <c r="A9" s="456"/>
      <c r="B9" s="471"/>
      <c r="C9" s="472"/>
      <c r="D9" s="462"/>
      <c r="E9" s="464"/>
      <c r="F9" s="464"/>
      <c r="G9" s="464"/>
      <c r="H9" s="464"/>
      <c r="I9" s="481"/>
      <c r="J9" s="478"/>
      <c r="K9" s="479"/>
      <c r="L9" s="361" t="s">
        <v>218</v>
      </c>
      <c r="M9" s="361" t="s">
        <v>218</v>
      </c>
      <c r="N9" s="364" t="s">
        <v>218</v>
      </c>
    </row>
    <row r="10" spans="1:14" ht="15" customHeight="1" x14ac:dyDescent="0.3">
      <c r="A10" s="455"/>
      <c r="B10" s="469"/>
      <c r="C10" s="470"/>
      <c r="D10" s="461" t="s">
        <v>216</v>
      </c>
      <c r="E10" s="463"/>
      <c r="F10" s="463"/>
      <c r="G10" s="463"/>
      <c r="H10" s="463"/>
      <c r="I10" s="480" t="s">
        <v>219</v>
      </c>
      <c r="J10" s="476"/>
      <c r="K10" s="477"/>
      <c r="L10" s="353" t="s">
        <v>215</v>
      </c>
      <c r="M10" s="352" t="s">
        <v>215</v>
      </c>
      <c r="N10" s="354" t="s">
        <v>215</v>
      </c>
    </row>
    <row r="11" spans="1:14" ht="15" customHeight="1" x14ac:dyDescent="0.3">
      <c r="A11" s="456"/>
      <c r="B11" s="471"/>
      <c r="C11" s="472"/>
      <c r="D11" s="462"/>
      <c r="E11" s="464"/>
      <c r="F11" s="464"/>
      <c r="G11" s="464"/>
      <c r="H11" s="464"/>
      <c r="I11" s="481"/>
      <c r="J11" s="478"/>
      <c r="K11" s="479"/>
      <c r="L11" s="361" t="s">
        <v>218</v>
      </c>
      <c r="M11" s="361" t="s">
        <v>218</v>
      </c>
      <c r="N11" s="364" t="s">
        <v>218</v>
      </c>
    </row>
    <row r="12" spans="1:14" ht="15" customHeight="1" x14ac:dyDescent="0.3">
      <c r="A12" s="455"/>
      <c r="B12" s="469"/>
      <c r="C12" s="470"/>
      <c r="D12" s="461" t="s">
        <v>216</v>
      </c>
      <c r="E12" s="463"/>
      <c r="F12" s="463"/>
      <c r="G12" s="463"/>
      <c r="H12" s="463"/>
      <c r="I12" s="480" t="s">
        <v>219</v>
      </c>
      <c r="J12" s="476"/>
      <c r="K12" s="477"/>
      <c r="L12" s="353" t="s">
        <v>215</v>
      </c>
      <c r="M12" s="352" t="s">
        <v>215</v>
      </c>
      <c r="N12" s="354" t="s">
        <v>215</v>
      </c>
    </row>
    <row r="13" spans="1:14" ht="15" customHeight="1" x14ac:dyDescent="0.3">
      <c r="A13" s="456"/>
      <c r="B13" s="471"/>
      <c r="C13" s="472"/>
      <c r="D13" s="462"/>
      <c r="E13" s="464"/>
      <c r="F13" s="464"/>
      <c r="G13" s="464"/>
      <c r="H13" s="464"/>
      <c r="I13" s="481"/>
      <c r="J13" s="478"/>
      <c r="K13" s="479"/>
      <c r="L13" s="361" t="s">
        <v>218</v>
      </c>
      <c r="M13" s="361" t="s">
        <v>218</v>
      </c>
      <c r="N13" s="364" t="s">
        <v>218</v>
      </c>
    </row>
    <row r="14" spans="1:14" ht="15" customHeight="1" x14ac:dyDescent="0.3">
      <c r="A14" s="455"/>
      <c r="B14" s="469"/>
      <c r="C14" s="470"/>
      <c r="D14" s="461" t="s">
        <v>216</v>
      </c>
      <c r="E14" s="463"/>
      <c r="F14" s="463"/>
      <c r="G14" s="463"/>
      <c r="H14" s="463"/>
      <c r="I14" s="480" t="s">
        <v>219</v>
      </c>
      <c r="J14" s="476"/>
      <c r="K14" s="477"/>
      <c r="L14" s="353" t="s">
        <v>215</v>
      </c>
      <c r="M14" s="352" t="s">
        <v>215</v>
      </c>
      <c r="N14" s="354" t="s">
        <v>215</v>
      </c>
    </row>
    <row r="15" spans="1:14" ht="15" customHeight="1" x14ac:dyDescent="0.3">
      <c r="A15" s="456"/>
      <c r="B15" s="471"/>
      <c r="C15" s="472"/>
      <c r="D15" s="462"/>
      <c r="E15" s="464"/>
      <c r="F15" s="464"/>
      <c r="G15" s="464"/>
      <c r="H15" s="464"/>
      <c r="I15" s="481"/>
      <c r="J15" s="478"/>
      <c r="K15" s="479"/>
      <c r="L15" s="361" t="s">
        <v>218</v>
      </c>
      <c r="M15" s="361" t="s">
        <v>218</v>
      </c>
      <c r="N15" s="364" t="s">
        <v>218</v>
      </c>
    </row>
    <row r="16" spans="1:14" ht="15" customHeight="1" x14ac:dyDescent="0.3">
      <c r="A16" s="455"/>
      <c r="B16" s="469"/>
      <c r="C16" s="470"/>
      <c r="D16" s="461" t="s">
        <v>216</v>
      </c>
      <c r="E16" s="463"/>
      <c r="F16" s="463"/>
      <c r="G16" s="463"/>
      <c r="H16" s="463"/>
      <c r="I16" s="480" t="s">
        <v>219</v>
      </c>
      <c r="J16" s="476"/>
      <c r="K16" s="477"/>
      <c r="L16" s="353" t="s">
        <v>215</v>
      </c>
      <c r="M16" s="352" t="s">
        <v>215</v>
      </c>
      <c r="N16" s="354" t="s">
        <v>215</v>
      </c>
    </row>
    <row r="17" spans="1:14" ht="15" customHeight="1" x14ac:dyDescent="0.3">
      <c r="A17" s="456"/>
      <c r="B17" s="471"/>
      <c r="C17" s="472"/>
      <c r="D17" s="462"/>
      <c r="E17" s="464"/>
      <c r="F17" s="464"/>
      <c r="G17" s="464"/>
      <c r="H17" s="464"/>
      <c r="I17" s="481"/>
      <c r="J17" s="478"/>
      <c r="K17" s="479"/>
      <c r="L17" s="361" t="s">
        <v>218</v>
      </c>
      <c r="M17" s="361" t="s">
        <v>218</v>
      </c>
      <c r="N17" s="364" t="s">
        <v>218</v>
      </c>
    </row>
    <row r="18" spans="1:14" ht="15" customHeight="1" x14ac:dyDescent="0.3">
      <c r="A18" s="455"/>
      <c r="B18" s="469"/>
      <c r="C18" s="470"/>
      <c r="D18" s="461" t="s">
        <v>216</v>
      </c>
      <c r="E18" s="463"/>
      <c r="F18" s="463"/>
      <c r="G18" s="463"/>
      <c r="H18" s="463"/>
      <c r="I18" s="480" t="s">
        <v>219</v>
      </c>
      <c r="J18" s="476"/>
      <c r="K18" s="477"/>
      <c r="L18" s="353" t="s">
        <v>215</v>
      </c>
      <c r="M18" s="352" t="s">
        <v>215</v>
      </c>
      <c r="N18" s="354" t="s">
        <v>215</v>
      </c>
    </row>
    <row r="19" spans="1:14" ht="15" customHeight="1" x14ac:dyDescent="0.3">
      <c r="A19" s="456"/>
      <c r="B19" s="471"/>
      <c r="C19" s="472"/>
      <c r="D19" s="462"/>
      <c r="E19" s="464"/>
      <c r="F19" s="464"/>
      <c r="G19" s="464"/>
      <c r="H19" s="464"/>
      <c r="I19" s="481"/>
      <c r="J19" s="478"/>
      <c r="K19" s="479"/>
      <c r="L19" s="361" t="s">
        <v>218</v>
      </c>
      <c r="M19" s="361" t="s">
        <v>218</v>
      </c>
      <c r="N19" s="364" t="s">
        <v>218</v>
      </c>
    </row>
    <row r="20" spans="1:14" ht="15" customHeight="1" x14ac:dyDescent="0.3">
      <c r="A20" s="455"/>
      <c r="B20" s="469"/>
      <c r="C20" s="470"/>
      <c r="D20" s="461" t="s">
        <v>216</v>
      </c>
      <c r="E20" s="463"/>
      <c r="F20" s="463"/>
      <c r="G20" s="463"/>
      <c r="H20" s="463"/>
      <c r="I20" s="480" t="s">
        <v>219</v>
      </c>
      <c r="J20" s="476"/>
      <c r="K20" s="477"/>
      <c r="L20" s="353" t="s">
        <v>215</v>
      </c>
      <c r="M20" s="352" t="s">
        <v>215</v>
      </c>
      <c r="N20" s="354" t="s">
        <v>215</v>
      </c>
    </row>
    <row r="21" spans="1:14" ht="15" customHeight="1" thickBot="1" x14ac:dyDescent="0.35">
      <c r="A21" s="473"/>
      <c r="B21" s="493"/>
      <c r="C21" s="494"/>
      <c r="D21" s="474"/>
      <c r="E21" s="475"/>
      <c r="F21" s="475"/>
      <c r="G21" s="475"/>
      <c r="H21" s="475"/>
      <c r="I21" s="490"/>
      <c r="J21" s="491"/>
      <c r="K21" s="492"/>
      <c r="L21" s="365" t="s">
        <v>218</v>
      </c>
      <c r="M21" s="365" t="s">
        <v>218</v>
      </c>
      <c r="N21" s="366" t="s">
        <v>218</v>
      </c>
    </row>
    <row r="22" spans="1:14" ht="18" customHeight="1" thickBot="1" x14ac:dyDescent="0.35">
      <c r="A22" s="502" t="s">
        <v>221</v>
      </c>
      <c r="B22" s="502"/>
      <c r="C22" s="502"/>
      <c r="D22" s="502"/>
      <c r="E22" s="502"/>
      <c r="F22" s="502"/>
      <c r="G22" s="502"/>
      <c r="H22" s="502"/>
      <c r="I22" s="502"/>
      <c r="J22" s="502"/>
      <c r="K22" s="502"/>
      <c r="L22" s="502"/>
      <c r="M22" s="502"/>
      <c r="N22" s="502"/>
    </row>
    <row r="23" spans="1:14" ht="22.5" customHeight="1" thickBot="1" x14ac:dyDescent="0.35">
      <c r="A23" s="451" t="s">
        <v>9</v>
      </c>
      <c r="B23" s="452"/>
      <c r="C23" s="350"/>
      <c r="D23" s="355"/>
      <c r="E23" s="355"/>
      <c r="F23" s="355"/>
      <c r="G23" s="355"/>
      <c r="H23" s="355"/>
      <c r="I23" s="487"/>
      <c r="J23" s="487"/>
      <c r="K23" s="487"/>
      <c r="L23" s="487"/>
      <c r="M23" s="487"/>
      <c r="N23" s="488"/>
    </row>
    <row r="24" spans="1:14" ht="15" customHeight="1" x14ac:dyDescent="0.3">
      <c r="A24" s="453" t="s">
        <v>7</v>
      </c>
      <c r="B24" s="367" t="s">
        <v>10</v>
      </c>
      <c r="C24" s="482" t="s">
        <v>5</v>
      </c>
      <c r="D24" s="466" t="s">
        <v>2</v>
      </c>
      <c r="E24" s="449" t="s">
        <v>39</v>
      </c>
      <c r="F24" s="449"/>
      <c r="G24" s="449"/>
      <c r="H24" s="453" t="s">
        <v>7</v>
      </c>
      <c r="I24" s="367" t="s">
        <v>10</v>
      </c>
      <c r="J24" s="482" t="s">
        <v>5</v>
      </c>
      <c r="K24" s="466" t="s">
        <v>2</v>
      </c>
      <c r="L24" s="449" t="s">
        <v>39</v>
      </c>
      <c r="M24" s="449"/>
      <c r="N24" s="503"/>
    </row>
    <row r="25" spans="1:14" ht="15" customHeight="1" x14ac:dyDescent="0.3">
      <c r="A25" s="454"/>
      <c r="B25" s="368" t="s">
        <v>16</v>
      </c>
      <c r="C25" s="483"/>
      <c r="D25" s="468"/>
      <c r="E25" s="450"/>
      <c r="F25" s="450"/>
      <c r="G25" s="489"/>
      <c r="H25" s="454"/>
      <c r="I25" s="368" t="s">
        <v>16</v>
      </c>
      <c r="J25" s="483"/>
      <c r="K25" s="468"/>
      <c r="L25" s="450"/>
      <c r="M25" s="450"/>
      <c r="N25" s="504"/>
    </row>
    <row r="26" spans="1:14" ht="15" customHeight="1" x14ac:dyDescent="0.3">
      <c r="A26" s="459"/>
      <c r="B26" s="369"/>
      <c r="C26" s="457"/>
      <c r="D26" s="458" t="s">
        <v>217</v>
      </c>
      <c r="E26" s="500" t="s">
        <v>220</v>
      </c>
      <c r="F26" s="500"/>
      <c r="G26" s="457"/>
      <c r="H26" s="459"/>
      <c r="I26" s="369"/>
      <c r="J26" s="457"/>
      <c r="K26" s="458" t="s">
        <v>217</v>
      </c>
      <c r="L26" s="500" t="s">
        <v>220</v>
      </c>
      <c r="M26" s="500"/>
      <c r="N26" s="505"/>
    </row>
    <row r="27" spans="1:14" ht="25.5" customHeight="1" x14ac:dyDescent="0.3">
      <c r="A27" s="459"/>
      <c r="B27" s="370"/>
      <c r="C27" s="457"/>
      <c r="D27" s="458"/>
      <c r="E27" s="507"/>
      <c r="F27" s="507"/>
      <c r="G27" s="457"/>
      <c r="H27" s="459"/>
      <c r="I27" s="370"/>
      <c r="J27" s="457"/>
      <c r="K27" s="458"/>
      <c r="L27" s="507"/>
      <c r="M27" s="507"/>
      <c r="N27" s="505"/>
    </row>
    <row r="28" spans="1:14" ht="15" customHeight="1" x14ac:dyDescent="0.3">
      <c r="A28" s="459"/>
      <c r="B28" s="369"/>
      <c r="C28" s="457"/>
      <c r="D28" s="458" t="s">
        <v>217</v>
      </c>
      <c r="E28" s="500" t="s">
        <v>220</v>
      </c>
      <c r="F28" s="500"/>
      <c r="G28" s="457"/>
      <c r="H28" s="459"/>
      <c r="I28" s="369"/>
      <c r="J28" s="457"/>
      <c r="K28" s="458" t="s">
        <v>217</v>
      </c>
      <c r="L28" s="500" t="s">
        <v>220</v>
      </c>
      <c r="M28" s="500"/>
      <c r="N28" s="505"/>
    </row>
    <row r="29" spans="1:14" ht="25.5" customHeight="1" x14ac:dyDescent="0.3">
      <c r="A29" s="459"/>
      <c r="B29" s="370"/>
      <c r="C29" s="457"/>
      <c r="D29" s="458"/>
      <c r="E29" s="507"/>
      <c r="F29" s="507"/>
      <c r="G29" s="457"/>
      <c r="H29" s="459"/>
      <c r="I29" s="370"/>
      <c r="J29" s="457"/>
      <c r="K29" s="458"/>
      <c r="L29" s="507"/>
      <c r="M29" s="507"/>
      <c r="N29" s="505"/>
    </row>
    <row r="30" spans="1:14" ht="15" customHeight="1" x14ac:dyDescent="0.3">
      <c r="A30" s="459"/>
      <c r="B30" s="369"/>
      <c r="C30" s="457"/>
      <c r="D30" s="458" t="s">
        <v>217</v>
      </c>
      <c r="E30" s="500" t="s">
        <v>220</v>
      </c>
      <c r="F30" s="500"/>
      <c r="G30" s="457"/>
      <c r="H30" s="459"/>
      <c r="I30" s="369"/>
      <c r="J30" s="457"/>
      <c r="K30" s="458" t="s">
        <v>217</v>
      </c>
      <c r="L30" s="500" t="s">
        <v>220</v>
      </c>
      <c r="M30" s="500"/>
      <c r="N30" s="505"/>
    </row>
    <row r="31" spans="1:14" ht="25.5" customHeight="1" x14ac:dyDescent="0.3">
      <c r="A31" s="459"/>
      <c r="B31" s="370"/>
      <c r="C31" s="457"/>
      <c r="D31" s="458"/>
      <c r="E31" s="507"/>
      <c r="F31" s="507"/>
      <c r="G31" s="457"/>
      <c r="H31" s="459"/>
      <c r="I31" s="370"/>
      <c r="J31" s="457"/>
      <c r="K31" s="458"/>
      <c r="L31" s="507"/>
      <c r="M31" s="507"/>
      <c r="N31" s="505"/>
    </row>
    <row r="32" spans="1:14" ht="15" customHeight="1" x14ac:dyDescent="0.3">
      <c r="A32" s="459"/>
      <c r="B32" s="369"/>
      <c r="C32" s="457"/>
      <c r="D32" s="458" t="s">
        <v>217</v>
      </c>
      <c r="E32" s="500" t="s">
        <v>220</v>
      </c>
      <c r="F32" s="500"/>
      <c r="G32" s="457"/>
      <c r="H32" s="459"/>
      <c r="I32" s="369"/>
      <c r="J32" s="457"/>
      <c r="K32" s="458" t="s">
        <v>217</v>
      </c>
      <c r="L32" s="500" t="s">
        <v>220</v>
      </c>
      <c r="M32" s="500"/>
      <c r="N32" s="505"/>
    </row>
    <row r="33" spans="1:14" ht="25.5" customHeight="1" x14ac:dyDescent="0.3">
      <c r="A33" s="459"/>
      <c r="B33" s="370"/>
      <c r="C33" s="457"/>
      <c r="D33" s="458"/>
      <c r="E33" s="507"/>
      <c r="F33" s="507"/>
      <c r="G33" s="457"/>
      <c r="H33" s="459"/>
      <c r="I33" s="370"/>
      <c r="J33" s="457"/>
      <c r="K33" s="458"/>
      <c r="L33" s="507"/>
      <c r="M33" s="507"/>
      <c r="N33" s="505"/>
    </row>
    <row r="34" spans="1:14" ht="15" customHeight="1" x14ac:dyDescent="0.3">
      <c r="A34" s="459"/>
      <c r="B34" s="369"/>
      <c r="C34" s="457"/>
      <c r="D34" s="458" t="s">
        <v>217</v>
      </c>
      <c r="E34" s="500" t="s">
        <v>220</v>
      </c>
      <c r="F34" s="500"/>
      <c r="G34" s="457"/>
      <c r="H34" s="459"/>
      <c r="I34" s="369"/>
      <c r="J34" s="457"/>
      <c r="K34" s="458" t="s">
        <v>217</v>
      </c>
      <c r="L34" s="500" t="s">
        <v>220</v>
      </c>
      <c r="M34" s="500"/>
      <c r="N34" s="505"/>
    </row>
    <row r="35" spans="1:14" ht="25.5" customHeight="1" thickBot="1" x14ac:dyDescent="0.35">
      <c r="A35" s="460"/>
      <c r="B35" s="371"/>
      <c r="C35" s="498"/>
      <c r="D35" s="499"/>
      <c r="E35" s="501"/>
      <c r="F35" s="501"/>
      <c r="G35" s="498"/>
      <c r="H35" s="460"/>
      <c r="I35" s="371"/>
      <c r="J35" s="498"/>
      <c r="K35" s="499"/>
      <c r="L35" s="501"/>
      <c r="M35" s="501"/>
      <c r="N35" s="506"/>
    </row>
  </sheetData>
  <mergeCells count="148">
    <mergeCell ref="A22:N22"/>
    <mergeCell ref="B4:C5"/>
    <mergeCell ref="L34:M35"/>
    <mergeCell ref="N24:N25"/>
    <mergeCell ref="N26:N27"/>
    <mergeCell ref="N28:N29"/>
    <mergeCell ref="N30:N31"/>
    <mergeCell ref="N32:N33"/>
    <mergeCell ref="N34:N35"/>
    <mergeCell ref="L24:M25"/>
    <mergeCell ref="E26:F27"/>
    <mergeCell ref="L26:M27"/>
    <mergeCell ref="E28:F29"/>
    <mergeCell ref="E30:F31"/>
    <mergeCell ref="E32:F33"/>
    <mergeCell ref="L28:M29"/>
    <mergeCell ref="L30:M31"/>
    <mergeCell ref="L32:M33"/>
    <mergeCell ref="G26:G27"/>
    <mergeCell ref="C34:C35"/>
    <mergeCell ref="D34:D35"/>
    <mergeCell ref="H34:H35"/>
    <mergeCell ref="J34:J35"/>
    <mergeCell ref="K34:K35"/>
    <mergeCell ref="E34:F35"/>
    <mergeCell ref="K30:K31"/>
    <mergeCell ref="C32:C33"/>
    <mergeCell ref="D32:D33"/>
    <mergeCell ref="H32:H33"/>
    <mergeCell ref="J32:J33"/>
    <mergeCell ref="K32:K33"/>
    <mergeCell ref="C30:C31"/>
    <mergeCell ref="D30:D31"/>
    <mergeCell ref="H30:H31"/>
    <mergeCell ref="J30:J31"/>
    <mergeCell ref="G32:G33"/>
    <mergeCell ref="G34:G35"/>
    <mergeCell ref="G28:G29"/>
    <mergeCell ref="G30:G31"/>
    <mergeCell ref="H26:H27"/>
    <mergeCell ref="J26:J27"/>
    <mergeCell ref="K26:K27"/>
    <mergeCell ref="H28:H29"/>
    <mergeCell ref="J28:J29"/>
    <mergeCell ref="K28:K29"/>
    <mergeCell ref="H24:H25"/>
    <mergeCell ref="C24:C25"/>
    <mergeCell ref="J24:J25"/>
    <mergeCell ref="K24:K25"/>
    <mergeCell ref="A1:F1"/>
    <mergeCell ref="I3:N3"/>
    <mergeCell ref="A23:B23"/>
    <mergeCell ref="I23:N23"/>
    <mergeCell ref="D24:D25"/>
    <mergeCell ref="G24:G25"/>
    <mergeCell ref="I20:I21"/>
    <mergeCell ref="J20:K21"/>
    <mergeCell ref="I14:I15"/>
    <mergeCell ref="J14:K15"/>
    <mergeCell ref="I16:I17"/>
    <mergeCell ref="J16:K17"/>
    <mergeCell ref="I18:I19"/>
    <mergeCell ref="J18:K19"/>
    <mergeCell ref="B20:C21"/>
    <mergeCell ref="J4:K5"/>
    <mergeCell ref="I6:I7"/>
    <mergeCell ref="J6:K7"/>
    <mergeCell ref="I8:I9"/>
    <mergeCell ref="J8:K9"/>
    <mergeCell ref="I10:I11"/>
    <mergeCell ref="J10:K11"/>
    <mergeCell ref="I12:I13"/>
    <mergeCell ref="J12:K13"/>
    <mergeCell ref="B6:C7"/>
    <mergeCell ref="B8:C9"/>
    <mergeCell ref="B10:C11"/>
    <mergeCell ref="B12:C13"/>
    <mergeCell ref="B14:C15"/>
    <mergeCell ref="B16:C17"/>
    <mergeCell ref="H14:H15"/>
    <mergeCell ref="H10:H11"/>
    <mergeCell ref="B18:C19"/>
    <mergeCell ref="A20:A21"/>
    <mergeCell ref="D20:D21"/>
    <mergeCell ref="E20:E21"/>
    <mergeCell ref="F20:F21"/>
    <mergeCell ref="G20:G21"/>
    <mergeCell ref="H20:H21"/>
    <mergeCell ref="H18:H19"/>
    <mergeCell ref="A18:A19"/>
    <mergeCell ref="D18:D19"/>
    <mergeCell ref="E18:E19"/>
    <mergeCell ref="F18:F19"/>
    <mergeCell ref="G18:G19"/>
    <mergeCell ref="G12:G13"/>
    <mergeCell ref="H12:H13"/>
    <mergeCell ref="A10:A11"/>
    <mergeCell ref="D10:D11"/>
    <mergeCell ref="E10:E11"/>
    <mergeCell ref="F10:F11"/>
    <mergeCell ref="G10:G11"/>
    <mergeCell ref="A16:A17"/>
    <mergeCell ref="D16:D17"/>
    <mergeCell ref="E16:E17"/>
    <mergeCell ref="F16:F17"/>
    <mergeCell ref="G16:G17"/>
    <mergeCell ref="H16:H17"/>
    <mergeCell ref="A14:A15"/>
    <mergeCell ref="D14:D15"/>
    <mergeCell ref="E14:E15"/>
    <mergeCell ref="F14:F15"/>
    <mergeCell ref="G14:G15"/>
    <mergeCell ref="G8:G9"/>
    <mergeCell ref="L4:N4"/>
    <mergeCell ref="H6:H7"/>
    <mergeCell ref="G6:G7"/>
    <mergeCell ref="F6:F7"/>
    <mergeCell ref="E6:E7"/>
    <mergeCell ref="I4:I5"/>
    <mergeCell ref="H4:H5"/>
    <mergeCell ref="G4:G5"/>
    <mergeCell ref="F4:F5"/>
    <mergeCell ref="E4:E5"/>
    <mergeCell ref="H8:H9"/>
    <mergeCell ref="E24:F25"/>
    <mergeCell ref="A3:B3"/>
    <mergeCell ref="A4:A5"/>
    <mergeCell ref="A6:A7"/>
    <mergeCell ref="C26:C27"/>
    <mergeCell ref="D26:D27"/>
    <mergeCell ref="A32:A33"/>
    <mergeCell ref="A34:A35"/>
    <mergeCell ref="A28:A29"/>
    <mergeCell ref="A30:A31"/>
    <mergeCell ref="C28:C29"/>
    <mergeCell ref="D28:D29"/>
    <mergeCell ref="A24:A25"/>
    <mergeCell ref="A26:A27"/>
    <mergeCell ref="A8:A9"/>
    <mergeCell ref="D8:D9"/>
    <mergeCell ref="E8:E9"/>
    <mergeCell ref="F8:F9"/>
    <mergeCell ref="D4:D5"/>
    <mergeCell ref="D6:D7"/>
    <mergeCell ref="A12:A13"/>
    <mergeCell ref="D12:D13"/>
    <mergeCell ref="E12:E13"/>
    <mergeCell ref="F12:F13"/>
  </mergeCells>
  <phoneticPr fontId="2"/>
  <pageMargins left="0.62992125984251968" right="0.43307086614173229"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0A6D-3B2A-470D-9033-63E6FE7C5C28}">
  <dimension ref="A1:L49"/>
  <sheetViews>
    <sheetView tabSelected="1" view="pageBreakPreview" topLeftCell="A34" zoomScale="85" zoomScaleNormal="85" zoomScaleSheetLayoutView="85" workbookViewId="0">
      <selection activeCell="D47" sqref="D47"/>
    </sheetView>
  </sheetViews>
  <sheetFormatPr defaultColWidth="1.875" defaultRowHeight="15" customHeight="1" x14ac:dyDescent="0.3"/>
  <cols>
    <col min="1" max="1" width="3.5" style="20" bestFit="1" customWidth="1"/>
    <col min="2" max="2" width="15.5" style="360" customWidth="1"/>
    <col min="3" max="3" width="19.5" style="20" hidden="1" customWidth="1"/>
    <col min="4" max="9" width="14.875" style="20" customWidth="1"/>
    <col min="10" max="11" width="8.375" style="20" bestFit="1" customWidth="1"/>
    <col min="12" max="12" width="17" style="20" customWidth="1"/>
    <col min="13" max="13" width="1.875" style="20" customWidth="1"/>
    <col min="14" max="16384" width="1.875" style="20"/>
  </cols>
  <sheetData>
    <row r="1" spans="1:12" ht="36.75" customHeight="1" x14ac:dyDescent="0.5">
      <c r="A1" s="445" t="s">
        <v>184</v>
      </c>
      <c r="B1" s="445"/>
      <c r="C1" s="445"/>
      <c r="D1" s="445"/>
      <c r="E1" s="445"/>
      <c r="F1" s="445"/>
      <c r="G1" s="445"/>
      <c r="H1" s="445"/>
      <c r="I1" s="359" t="s">
        <v>6</v>
      </c>
      <c r="J1" s="21"/>
      <c r="K1" s="21"/>
      <c r="L1" s="21"/>
    </row>
    <row r="2" spans="1:12" ht="9" customHeight="1" thickBot="1" x14ac:dyDescent="0.35"/>
    <row r="3" spans="1:12" ht="24" customHeight="1" thickBot="1" x14ac:dyDescent="0.35">
      <c r="A3" s="446"/>
      <c r="B3" s="447"/>
      <c r="C3" s="348"/>
      <c r="D3" s="273" t="s">
        <v>53</v>
      </c>
      <c r="E3" s="22"/>
      <c r="F3" s="22"/>
      <c r="G3" s="22"/>
      <c r="H3" s="22"/>
      <c r="I3" s="22"/>
      <c r="J3" s="31" t="s">
        <v>12</v>
      </c>
      <c r="K3" s="32" t="s">
        <v>11</v>
      </c>
      <c r="L3" s="19" t="s">
        <v>13</v>
      </c>
    </row>
    <row r="4" spans="1:12" ht="24" customHeight="1" x14ac:dyDescent="0.3">
      <c r="A4" s="23">
        <v>1</v>
      </c>
      <c r="B4" s="282" t="s">
        <v>117</v>
      </c>
      <c r="C4" s="24">
        <f>A4</f>
        <v>1</v>
      </c>
      <c r="D4" s="274" t="s">
        <v>16</v>
      </c>
      <c r="E4" s="25"/>
      <c r="F4" s="25"/>
      <c r="G4" s="25"/>
      <c r="H4" s="25"/>
      <c r="I4" s="25"/>
      <c r="J4" s="57">
        <v>8000</v>
      </c>
      <c r="K4" s="60" t="s">
        <v>44</v>
      </c>
      <c r="L4" s="448"/>
    </row>
    <row r="5" spans="1:12" ht="24" customHeight="1" x14ac:dyDescent="0.3">
      <c r="A5" s="26"/>
      <c r="B5" s="272" t="s">
        <v>118</v>
      </c>
      <c r="C5" s="165">
        <f t="shared" ref="C5:C24" si="0">A5</f>
        <v>0</v>
      </c>
      <c r="D5" s="27"/>
      <c r="E5" s="27"/>
      <c r="F5" s="27"/>
      <c r="G5" s="27"/>
      <c r="H5" s="27"/>
      <c r="I5" s="27"/>
      <c r="J5" s="59"/>
      <c r="K5" s="61"/>
      <c r="L5" s="440"/>
    </row>
    <row r="6" spans="1:12" ht="24" customHeight="1" x14ac:dyDescent="0.3">
      <c r="A6" s="28">
        <v>2</v>
      </c>
      <c r="B6" s="283" t="s">
        <v>119</v>
      </c>
      <c r="C6" s="29">
        <f t="shared" si="0"/>
        <v>2</v>
      </c>
      <c r="D6" s="30"/>
      <c r="E6" s="30"/>
      <c r="F6" s="30"/>
      <c r="G6" s="30"/>
      <c r="H6" s="30"/>
      <c r="I6" s="30"/>
      <c r="J6" s="58">
        <v>5000</v>
      </c>
      <c r="K6" s="62" t="s">
        <v>43</v>
      </c>
      <c r="L6" s="439"/>
    </row>
    <row r="7" spans="1:12" ht="24" customHeight="1" x14ac:dyDescent="0.3">
      <c r="A7" s="26"/>
      <c r="B7" s="272"/>
      <c r="C7" s="165">
        <f t="shared" si="0"/>
        <v>0</v>
      </c>
      <c r="D7" s="27"/>
      <c r="E7" s="27"/>
      <c r="F7" s="27"/>
      <c r="G7" s="27"/>
      <c r="H7" s="27"/>
      <c r="I7" s="27"/>
      <c r="J7" s="59">
        <v>5000</v>
      </c>
      <c r="K7" s="61" t="s">
        <v>43</v>
      </c>
      <c r="L7" s="440"/>
    </row>
    <row r="8" spans="1:12" ht="24" customHeight="1" x14ac:dyDescent="0.3">
      <c r="A8" s="28">
        <v>3</v>
      </c>
      <c r="B8" s="283" t="s">
        <v>155</v>
      </c>
      <c r="C8" s="29">
        <f t="shared" si="0"/>
        <v>3</v>
      </c>
      <c r="D8" s="30"/>
      <c r="E8" s="30"/>
      <c r="F8" s="30"/>
      <c r="G8" s="30"/>
      <c r="H8" s="30"/>
      <c r="I8" s="30"/>
      <c r="J8" s="58">
        <v>6000</v>
      </c>
      <c r="K8" s="62" t="s">
        <v>43</v>
      </c>
      <c r="L8" s="439"/>
    </row>
    <row r="9" spans="1:12" ht="24" customHeight="1" x14ac:dyDescent="0.3">
      <c r="A9" s="26"/>
      <c r="B9" s="272"/>
      <c r="C9" s="165">
        <f t="shared" si="0"/>
        <v>0</v>
      </c>
      <c r="D9" s="27"/>
      <c r="E9" s="27"/>
      <c r="F9" s="27"/>
      <c r="G9" s="27"/>
      <c r="H9" s="27"/>
      <c r="I9" s="27"/>
      <c r="J9" s="59">
        <v>5000</v>
      </c>
      <c r="K9" s="61" t="s">
        <v>43</v>
      </c>
      <c r="L9" s="440"/>
    </row>
    <row r="10" spans="1:12" ht="24" customHeight="1" x14ac:dyDescent="0.3">
      <c r="A10" s="28">
        <v>4</v>
      </c>
      <c r="B10" s="283" t="s">
        <v>122</v>
      </c>
      <c r="C10" s="29">
        <f t="shared" si="0"/>
        <v>4</v>
      </c>
      <c r="D10" s="30"/>
      <c r="E10" s="30"/>
      <c r="F10" s="30"/>
      <c r="G10" s="30"/>
      <c r="H10" s="30"/>
      <c r="I10" s="30"/>
      <c r="J10" s="58">
        <v>7000</v>
      </c>
      <c r="K10" s="62" t="s">
        <v>43</v>
      </c>
      <c r="L10" s="439"/>
    </row>
    <row r="11" spans="1:12" ht="24" customHeight="1" x14ac:dyDescent="0.3">
      <c r="A11" s="26"/>
      <c r="B11" s="272" t="s">
        <v>123</v>
      </c>
      <c r="C11" s="165">
        <f t="shared" si="0"/>
        <v>0</v>
      </c>
      <c r="D11" s="27"/>
      <c r="E11" s="27"/>
      <c r="F11" s="27"/>
      <c r="G11" s="27"/>
      <c r="H11" s="27"/>
      <c r="I11" s="27"/>
      <c r="J11" s="59">
        <v>5000</v>
      </c>
      <c r="K11" s="61" t="s">
        <v>43</v>
      </c>
      <c r="L11" s="440"/>
    </row>
    <row r="12" spans="1:12" ht="24" customHeight="1" x14ac:dyDescent="0.3">
      <c r="A12" s="28">
        <v>5</v>
      </c>
      <c r="B12" s="283" t="s">
        <v>124</v>
      </c>
      <c r="C12" s="29">
        <f t="shared" si="0"/>
        <v>5</v>
      </c>
      <c r="D12" s="30"/>
      <c r="E12" s="30"/>
      <c r="F12" s="30"/>
      <c r="G12" s="30"/>
      <c r="H12" s="30"/>
      <c r="I12" s="30"/>
      <c r="J12" s="58">
        <v>7000</v>
      </c>
      <c r="K12" s="62" t="s">
        <v>43</v>
      </c>
      <c r="L12" s="439"/>
    </row>
    <row r="13" spans="1:12" ht="24" customHeight="1" x14ac:dyDescent="0.3">
      <c r="A13" s="26"/>
      <c r="B13" s="272" t="s">
        <v>26</v>
      </c>
      <c r="C13" s="165">
        <f t="shared" si="0"/>
        <v>0</v>
      </c>
      <c r="D13" s="27"/>
      <c r="E13" s="27"/>
      <c r="F13" s="27"/>
      <c r="G13" s="27"/>
      <c r="H13" s="27"/>
      <c r="I13" s="27"/>
      <c r="J13" s="59">
        <v>5000</v>
      </c>
      <c r="K13" s="61" t="s">
        <v>43</v>
      </c>
      <c r="L13" s="440"/>
    </row>
    <row r="14" spans="1:12" ht="24" customHeight="1" x14ac:dyDescent="0.3">
      <c r="A14" s="28">
        <v>6</v>
      </c>
      <c r="B14" s="283" t="s">
        <v>125</v>
      </c>
      <c r="C14" s="29">
        <f t="shared" si="0"/>
        <v>6</v>
      </c>
      <c r="D14" s="30"/>
      <c r="E14" s="30"/>
      <c r="F14" s="30"/>
      <c r="G14" s="30"/>
      <c r="H14" s="30"/>
      <c r="I14" s="30"/>
      <c r="J14" s="58">
        <v>8000</v>
      </c>
      <c r="K14" s="62" t="s">
        <v>43</v>
      </c>
      <c r="L14" s="439"/>
    </row>
    <row r="15" spans="1:12" ht="24" customHeight="1" x14ac:dyDescent="0.3">
      <c r="A15" s="26"/>
      <c r="B15" s="272" t="s">
        <v>27</v>
      </c>
      <c r="C15" s="165">
        <f t="shared" si="0"/>
        <v>0</v>
      </c>
      <c r="D15" s="27"/>
      <c r="E15" s="27"/>
      <c r="F15" s="27"/>
      <c r="G15" s="27"/>
      <c r="H15" s="27"/>
      <c r="I15" s="27"/>
      <c r="J15" s="59">
        <v>5000</v>
      </c>
      <c r="K15" s="61" t="s">
        <v>43</v>
      </c>
      <c r="L15" s="440"/>
    </row>
    <row r="16" spans="1:12" ht="24" customHeight="1" x14ac:dyDescent="0.3">
      <c r="A16" s="336">
        <v>7</v>
      </c>
      <c r="B16" s="283" t="s">
        <v>186</v>
      </c>
      <c r="C16" s="29">
        <f t="shared" si="0"/>
        <v>7</v>
      </c>
      <c r="D16" s="30"/>
      <c r="E16" s="30"/>
      <c r="F16" s="30"/>
      <c r="G16" s="30"/>
      <c r="H16" s="30"/>
      <c r="I16" s="30"/>
      <c r="J16" s="337">
        <v>10000</v>
      </c>
      <c r="K16" s="338" t="s">
        <v>43</v>
      </c>
      <c r="L16" s="339"/>
    </row>
    <row r="17" spans="1:12" ht="24" customHeight="1" x14ac:dyDescent="0.3">
      <c r="A17" s="336">
        <v>8</v>
      </c>
      <c r="B17" s="283" t="s">
        <v>187</v>
      </c>
      <c r="C17" s="29">
        <f t="shared" ref="C17" si="1">A17</f>
        <v>8</v>
      </c>
      <c r="D17" s="30"/>
      <c r="E17" s="30"/>
      <c r="F17" s="30"/>
      <c r="G17" s="30"/>
      <c r="H17" s="30"/>
      <c r="I17" s="30"/>
      <c r="J17" s="337">
        <v>10000</v>
      </c>
      <c r="K17" s="338" t="s">
        <v>43</v>
      </c>
      <c r="L17" s="339"/>
    </row>
    <row r="18" spans="1:12" ht="24" customHeight="1" x14ac:dyDescent="0.3">
      <c r="A18" s="336">
        <v>9</v>
      </c>
      <c r="B18" s="283" t="s">
        <v>196</v>
      </c>
      <c r="C18" s="29">
        <f t="shared" si="0"/>
        <v>9</v>
      </c>
      <c r="D18" s="30"/>
      <c r="E18" s="30"/>
      <c r="F18" s="30"/>
      <c r="G18" s="30"/>
      <c r="H18" s="30"/>
      <c r="I18" s="30"/>
      <c r="J18" s="337">
        <v>5000</v>
      </c>
      <c r="K18" s="338" t="s">
        <v>43</v>
      </c>
      <c r="L18" s="339"/>
    </row>
    <row r="19" spans="1:12" ht="24" customHeight="1" x14ac:dyDescent="0.3">
      <c r="A19" s="336">
        <v>10</v>
      </c>
      <c r="B19" s="283" t="s">
        <v>188</v>
      </c>
      <c r="C19" s="29">
        <f t="shared" si="0"/>
        <v>10</v>
      </c>
      <c r="D19" s="30"/>
      <c r="E19" s="30"/>
      <c r="F19" s="30"/>
      <c r="G19" s="30"/>
      <c r="H19" s="30"/>
      <c r="I19" s="30"/>
      <c r="J19" s="337">
        <v>10000</v>
      </c>
      <c r="K19" s="338" t="s">
        <v>43</v>
      </c>
      <c r="L19" s="339"/>
    </row>
    <row r="20" spans="1:12" ht="24" customHeight="1" x14ac:dyDescent="0.3">
      <c r="A20" s="336">
        <v>11</v>
      </c>
      <c r="B20" s="283" t="s">
        <v>189</v>
      </c>
      <c r="C20" s="29">
        <f t="shared" si="0"/>
        <v>11</v>
      </c>
      <c r="D20" s="30"/>
      <c r="E20" s="30"/>
      <c r="F20" s="30"/>
      <c r="G20" s="30"/>
      <c r="H20" s="30"/>
      <c r="I20" s="30"/>
      <c r="J20" s="337">
        <v>10000</v>
      </c>
      <c r="K20" s="338" t="s">
        <v>43</v>
      </c>
      <c r="L20" s="339"/>
    </row>
    <row r="21" spans="1:12" ht="24" customHeight="1" x14ac:dyDescent="0.3">
      <c r="A21" s="336">
        <v>12</v>
      </c>
      <c r="B21" s="283" t="s">
        <v>197</v>
      </c>
      <c r="C21" s="29">
        <f t="shared" ref="C21:C22" si="2">A21</f>
        <v>12</v>
      </c>
      <c r="D21" s="30"/>
      <c r="E21" s="30"/>
      <c r="F21" s="30"/>
      <c r="G21" s="30"/>
      <c r="H21" s="30"/>
      <c r="I21" s="30"/>
      <c r="J21" s="337">
        <v>5000</v>
      </c>
      <c r="K21" s="340" t="s">
        <v>43</v>
      </c>
      <c r="L21" s="349"/>
    </row>
    <row r="22" spans="1:12" ht="24" customHeight="1" x14ac:dyDescent="0.3">
      <c r="A22" s="336">
        <v>13</v>
      </c>
      <c r="B22" s="283" t="s">
        <v>207</v>
      </c>
      <c r="C22" s="29">
        <f t="shared" si="2"/>
        <v>13</v>
      </c>
      <c r="D22" s="30"/>
      <c r="E22" s="30"/>
      <c r="F22" s="30"/>
      <c r="G22" s="30"/>
      <c r="H22" s="30"/>
      <c r="I22" s="30"/>
      <c r="J22" s="337">
        <v>10000</v>
      </c>
      <c r="K22" s="340" t="s">
        <v>43</v>
      </c>
      <c r="L22" s="349"/>
    </row>
    <row r="23" spans="1:12" ht="24" customHeight="1" x14ac:dyDescent="0.3">
      <c r="A23" s="336">
        <v>14</v>
      </c>
      <c r="B23" s="283" t="s">
        <v>198</v>
      </c>
      <c r="C23" s="29">
        <f t="shared" si="0"/>
        <v>14</v>
      </c>
      <c r="D23" s="30"/>
      <c r="E23" s="30"/>
      <c r="F23" s="30"/>
      <c r="G23" s="30"/>
      <c r="H23" s="30"/>
      <c r="I23" s="30"/>
      <c r="J23" s="337">
        <v>10000</v>
      </c>
      <c r="K23" s="340" t="s">
        <v>43</v>
      </c>
      <c r="L23" s="349"/>
    </row>
    <row r="24" spans="1:12" ht="24" customHeight="1" thickBot="1" x14ac:dyDescent="0.35">
      <c r="A24" s="341">
        <v>15</v>
      </c>
      <c r="B24" s="342" t="s">
        <v>199</v>
      </c>
      <c r="C24" s="343">
        <f t="shared" si="0"/>
        <v>15</v>
      </c>
      <c r="D24" s="344"/>
      <c r="E24" s="344"/>
      <c r="F24" s="344"/>
      <c r="G24" s="344"/>
      <c r="H24" s="344"/>
      <c r="I24" s="344"/>
      <c r="J24" s="345">
        <v>5000</v>
      </c>
      <c r="K24" s="346" t="s">
        <v>43</v>
      </c>
      <c r="L24" s="347"/>
    </row>
    <row r="25" spans="1:12" ht="33.75" customHeight="1" thickBot="1" x14ac:dyDescent="0.35">
      <c r="A25" s="441" t="s">
        <v>190</v>
      </c>
      <c r="B25" s="441"/>
      <c r="C25" s="441"/>
      <c r="D25" s="441"/>
      <c r="E25" s="441"/>
      <c r="F25" s="441"/>
      <c r="G25" s="441"/>
      <c r="H25" s="442"/>
      <c r="I25" s="33" t="s">
        <v>14</v>
      </c>
      <c r="J25" s="443" t="str">
        <f>IF(SUM(L24:L24)&gt;0,SUM(L24:L24),"")</f>
        <v/>
      </c>
      <c r="K25" s="443"/>
      <c r="L25" s="444"/>
    </row>
    <row r="26" spans="1:12" ht="36.75" customHeight="1" x14ac:dyDescent="0.5">
      <c r="A26" s="445" t="s">
        <v>185</v>
      </c>
      <c r="B26" s="445"/>
      <c r="C26" s="445"/>
      <c r="D26" s="445"/>
      <c r="E26" s="445"/>
      <c r="F26" s="445"/>
      <c r="G26" s="445"/>
      <c r="H26" s="445"/>
      <c r="I26" s="359" t="s">
        <v>6</v>
      </c>
      <c r="J26" s="21"/>
      <c r="K26" s="21"/>
      <c r="L26" s="21"/>
    </row>
    <row r="27" spans="1:12" ht="9" customHeight="1" thickBot="1" x14ac:dyDescent="0.35"/>
    <row r="28" spans="1:12" ht="24" customHeight="1" thickBot="1" x14ac:dyDescent="0.35">
      <c r="A28" s="446"/>
      <c r="B28" s="447"/>
      <c r="C28" s="348"/>
      <c r="D28" s="273" t="s">
        <v>53</v>
      </c>
      <c r="E28" s="22"/>
      <c r="F28" s="22"/>
      <c r="G28" s="22"/>
      <c r="H28" s="22"/>
      <c r="I28" s="22"/>
      <c r="J28" s="31" t="s">
        <v>12</v>
      </c>
      <c r="K28" s="32" t="s">
        <v>11</v>
      </c>
      <c r="L28" s="19" t="s">
        <v>13</v>
      </c>
    </row>
    <row r="29" spans="1:12" ht="24" customHeight="1" x14ac:dyDescent="0.3">
      <c r="A29" s="23">
        <v>16</v>
      </c>
      <c r="B29" s="282" t="s">
        <v>117</v>
      </c>
      <c r="C29" s="24">
        <f>A29</f>
        <v>16</v>
      </c>
      <c r="D29" s="274" t="s">
        <v>16</v>
      </c>
      <c r="E29" s="25"/>
      <c r="F29" s="25"/>
      <c r="G29" s="25"/>
      <c r="H29" s="25"/>
      <c r="I29" s="25"/>
      <c r="J29" s="57">
        <v>8000</v>
      </c>
      <c r="K29" s="60" t="s">
        <v>44</v>
      </c>
      <c r="L29" s="448"/>
    </row>
    <row r="30" spans="1:12" ht="24" customHeight="1" x14ac:dyDescent="0.3">
      <c r="A30" s="26"/>
      <c r="B30" s="272" t="s">
        <v>118</v>
      </c>
      <c r="C30" s="165">
        <f t="shared" ref="C30:C48" si="3">A30</f>
        <v>0</v>
      </c>
      <c r="D30" s="27"/>
      <c r="E30" s="27"/>
      <c r="F30" s="27"/>
      <c r="G30" s="27"/>
      <c r="H30" s="27"/>
      <c r="I30" s="27"/>
      <c r="J30" s="59"/>
      <c r="K30" s="61"/>
      <c r="L30" s="440"/>
    </row>
    <row r="31" spans="1:12" ht="24" customHeight="1" x14ac:dyDescent="0.3">
      <c r="A31" s="28">
        <v>17</v>
      </c>
      <c r="B31" s="283" t="s">
        <v>120</v>
      </c>
      <c r="C31" s="29">
        <f t="shared" si="3"/>
        <v>17</v>
      </c>
      <c r="D31" s="30"/>
      <c r="E31" s="30"/>
      <c r="F31" s="30"/>
      <c r="G31" s="30"/>
      <c r="H31" s="30"/>
      <c r="I31" s="30"/>
      <c r="J31" s="58">
        <v>6000</v>
      </c>
      <c r="K31" s="62" t="s">
        <v>43</v>
      </c>
      <c r="L31" s="439"/>
    </row>
    <row r="32" spans="1:12" ht="24" customHeight="1" x14ac:dyDescent="0.3">
      <c r="A32" s="26"/>
      <c r="B32" s="272" t="s">
        <v>121</v>
      </c>
      <c r="C32" s="165">
        <f t="shared" si="3"/>
        <v>0</v>
      </c>
      <c r="D32" s="27"/>
      <c r="E32" s="27"/>
      <c r="F32" s="27"/>
      <c r="G32" s="27"/>
      <c r="H32" s="27"/>
      <c r="I32" s="27"/>
      <c r="J32" s="59">
        <v>5000</v>
      </c>
      <c r="K32" s="61" t="s">
        <v>43</v>
      </c>
      <c r="L32" s="440"/>
    </row>
    <row r="33" spans="1:12" ht="24" customHeight="1" x14ac:dyDescent="0.3">
      <c r="A33" s="28">
        <v>18</v>
      </c>
      <c r="B33" s="283" t="s">
        <v>203</v>
      </c>
      <c r="C33" s="29">
        <f t="shared" si="3"/>
        <v>18</v>
      </c>
      <c r="D33" s="30"/>
      <c r="E33" s="30"/>
      <c r="F33" s="30"/>
      <c r="G33" s="30"/>
      <c r="H33" s="30"/>
      <c r="I33" s="30"/>
      <c r="J33" s="58">
        <v>7000</v>
      </c>
      <c r="K33" s="62" t="s">
        <v>43</v>
      </c>
      <c r="L33" s="439"/>
    </row>
    <row r="34" spans="1:12" ht="24" customHeight="1" x14ac:dyDescent="0.3">
      <c r="A34" s="26"/>
      <c r="B34" s="272" t="s">
        <v>123</v>
      </c>
      <c r="C34" s="165">
        <f t="shared" si="3"/>
        <v>0</v>
      </c>
      <c r="D34" s="27"/>
      <c r="E34" s="27"/>
      <c r="F34" s="27"/>
      <c r="G34" s="27"/>
      <c r="H34" s="27"/>
      <c r="I34" s="27"/>
      <c r="J34" s="59">
        <v>5000</v>
      </c>
      <c r="K34" s="61" t="s">
        <v>43</v>
      </c>
      <c r="L34" s="440"/>
    </row>
    <row r="35" spans="1:12" ht="24" customHeight="1" x14ac:dyDescent="0.3">
      <c r="A35" s="28">
        <v>19</v>
      </c>
      <c r="B35" s="283" t="s">
        <v>204</v>
      </c>
      <c r="C35" s="29">
        <f t="shared" si="3"/>
        <v>19</v>
      </c>
      <c r="D35" s="30"/>
      <c r="E35" s="30"/>
      <c r="F35" s="30"/>
      <c r="G35" s="30"/>
      <c r="H35" s="30"/>
      <c r="I35" s="30"/>
      <c r="J35" s="58">
        <v>7000</v>
      </c>
      <c r="K35" s="62" t="s">
        <v>43</v>
      </c>
      <c r="L35" s="439"/>
    </row>
    <row r="36" spans="1:12" ht="24" customHeight="1" x14ac:dyDescent="0.3">
      <c r="A36" s="26"/>
      <c r="B36" s="272" t="s">
        <v>26</v>
      </c>
      <c r="C36" s="165">
        <f t="shared" si="3"/>
        <v>0</v>
      </c>
      <c r="D36" s="27"/>
      <c r="E36" s="27"/>
      <c r="F36" s="27"/>
      <c r="G36" s="27"/>
      <c r="H36" s="27"/>
      <c r="I36" s="27"/>
      <c r="J36" s="59">
        <v>5000</v>
      </c>
      <c r="K36" s="61" t="s">
        <v>43</v>
      </c>
      <c r="L36" s="440"/>
    </row>
    <row r="37" spans="1:12" ht="24" customHeight="1" x14ac:dyDescent="0.3">
      <c r="A37" s="28">
        <v>20</v>
      </c>
      <c r="B37" s="283" t="s">
        <v>205</v>
      </c>
      <c r="C37" s="29">
        <f t="shared" ref="C37:C38" si="4">A37</f>
        <v>20</v>
      </c>
      <c r="D37" s="30"/>
      <c r="E37" s="30"/>
      <c r="F37" s="30"/>
      <c r="G37" s="30"/>
      <c r="H37" s="30"/>
      <c r="I37" s="30"/>
      <c r="J37" s="58">
        <v>8000</v>
      </c>
      <c r="K37" s="62" t="s">
        <v>43</v>
      </c>
      <c r="L37" s="439"/>
    </row>
    <row r="38" spans="1:12" ht="24" customHeight="1" x14ac:dyDescent="0.3">
      <c r="A38" s="26"/>
      <c r="B38" s="272" t="s">
        <v>27</v>
      </c>
      <c r="C38" s="165">
        <f t="shared" si="4"/>
        <v>0</v>
      </c>
      <c r="D38" s="27"/>
      <c r="E38" s="27"/>
      <c r="F38" s="27"/>
      <c r="G38" s="27"/>
      <c r="H38" s="27"/>
      <c r="I38" s="27"/>
      <c r="J38" s="59">
        <v>5000</v>
      </c>
      <c r="K38" s="61" t="s">
        <v>43</v>
      </c>
      <c r="L38" s="440"/>
    </row>
    <row r="39" spans="1:12" ht="24" customHeight="1" x14ac:dyDescent="0.3">
      <c r="A39" s="28">
        <v>21</v>
      </c>
      <c r="B39" s="283" t="s">
        <v>223</v>
      </c>
      <c r="C39" s="29">
        <f t="shared" si="3"/>
        <v>21</v>
      </c>
      <c r="D39" s="30"/>
      <c r="E39" s="30"/>
      <c r="F39" s="30"/>
      <c r="G39" s="30"/>
      <c r="H39" s="30"/>
      <c r="I39" s="30"/>
      <c r="J39" s="58">
        <v>10000</v>
      </c>
      <c r="K39" s="62" t="s">
        <v>43</v>
      </c>
      <c r="L39" s="351"/>
    </row>
    <row r="40" spans="1:12" ht="24" customHeight="1" x14ac:dyDescent="0.3">
      <c r="A40" s="336">
        <v>22</v>
      </c>
      <c r="B40" s="283" t="s">
        <v>191</v>
      </c>
      <c r="C40" s="29">
        <f t="shared" si="3"/>
        <v>22</v>
      </c>
      <c r="D40" s="30"/>
      <c r="E40" s="30"/>
      <c r="F40" s="30"/>
      <c r="G40" s="30"/>
      <c r="H40" s="30"/>
      <c r="I40" s="30"/>
      <c r="J40" s="337">
        <v>10000</v>
      </c>
      <c r="K40" s="338" t="s">
        <v>43</v>
      </c>
      <c r="L40" s="339"/>
    </row>
    <row r="41" spans="1:12" ht="24" customHeight="1" x14ac:dyDescent="0.3">
      <c r="A41" s="336">
        <v>23</v>
      </c>
      <c r="B41" s="283" t="s">
        <v>192</v>
      </c>
      <c r="C41" s="29">
        <f t="shared" si="3"/>
        <v>23</v>
      </c>
      <c r="D41" s="30"/>
      <c r="E41" s="30"/>
      <c r="F41" s="30"/>
      <c r="G41" s="30"/>
      <c r="H41" s="30"/>
      <c r="I41" s="30"/>
      <c r="J41" s="337">
        <v>10000</v>
      </c>
      <c r="K41" s="338" t="s">
        <v>43</v>
      </c>
      <c r="L41" s="339"/>
    </row>
    <row r="42" spans="1:12" ht="24" customHeight="1" x14ac:dyDescent="0.3">
      <c r="A42" s="336">
        <v>24</v>
      </c>
      <c r="B42" s="283" t="s">
        <v>200</v>
      </c>
      <c r="C42" s="29">
        <f t="shared" si="3"/>
        <v>24</v>
      </c>
      <c r="D42" s="30"/>
      <c r="E42" s="30"/>
      <c r="F42" s="30"/>
      <c r="G42" s="30"/>
      <c r="H42" s="30"/>
      <c r="I42" s="30"/>
      <c r="J42" s="337">
        <v>5000</v>
      </c>
      <c r="K42" s="338" t="s">
        <v>43</v>
      </c>
      <c r="L42" s="339"/>
    </row>
    <row r="43" spans="1:12" ht="24" customHeight="1" x14ac:dyDescent="0.3">
      <c r="A43" s="336">
        <v>25</v>
      </c>
      <c r="B43" s="283" t="s">
        <v>193</v>
      </c>
      <c r="C43" s="29">
        <f t="shared" si="3"/>
        <v>25</v>
      </c>
      <c r="D43" s="30"/>
      <c r="E43" s="30"/>
      <c r="F43" s="30"/>
      <c r="G43" s="30"/>
      <c r="H43" s="30"/>
      <c r="I43" s="30"/>
      <c r="J43" s="337">
        <v>10000</v>
      </c>
      <c r="K43" s="338" t="s">
        <v>43</v>
      </c>
      <c r="L43" s="339"/>
    </row>
    <row r="44" spans="1:12" ht="24" customHeight="1" x14ac:dyDescent="0.3">
      <c r="A44" s="336">
        <v>26</v>
      </c>
      <c r="B44" s="283" t="s">
        <v>194</v>
      </c>
      <c r="C44" s="29">
        <f t="shared" si="3"/>
        <v>26</v>
      </c>
      <c r="D44" s="30"/>
      <c r="E44" s="30"/>
      <c r="F44" s="30"/>
      <c r="G44" s="30"/>
      <c r="H44" s="30"/>
      <c r="I44" s="30"/>
      <c r="J44" s="337">
        <v>10000</v>
      </c>
      <c r="K44" s="338" t="s">
        <v>43</v>
      </c>
      <c r="L44" s="339"/>
    </row>
    <row r="45" spans="1:12" ht="24" customHeight="1" x14ac:dyDescent="0.3">
      <c r="A45" s="336">
        <v>27</v>
      </c>
      <c r="B45" s="283" t="s">
        <v>201</v>
      </c>
      <c r="C45" s="29">
        <f t="shared" si="3"/>
        <v>27</v>
      </c>
      <c r="D45" s="30"/>
      <c r="E45" s="30"/>
      <c r="F45" s="30"/>
      <c r="G45" s="30"/>
      <c r="H45" s="30"/>
      <c r="I45" s="30"/>
      <c r="J45" s="337">
        <v>5000</v>
      </c>
      <c r="K45" s="340" t="s">
        <v>43</v>
      </c>
      <c r="L45" s="349"/>
    </row>
    <row r="46" spans="1:12" ht="24" customHeight="1" x14ac:dyDescent="0.3">
      <c r="A46" s="336">
        <v>28</v>
      </c>
      <c r="B46" s="283" t="s">
        <v>206</v>
      </c>
      <c r="C46" s="29">
        <f t="shared" si="3"/>
        <v>28</v>
      </c>
      <c r="D46" s="30"/>
      <c r="E46" s="30"/>
      <c r="F46" s="30"/>
      <c r="G46" s="30"/>
      <c r="H46" s="30"/>
      <c r="I46" s="30"/>
      <c r="J46" s="337">
        <v>10000</v>
      </c>
      <c r="K46" s="340" t="s">
        <v>43</v>
      </c>
      <c r="L46" s="349"/>
    </row>
    <row r="47" spans="1:12" ht="24" customHeight="1" x14ac:dyDescent="0.3">
      <c r="A47" s="336">
        <v>29</v>
      </c>
      <c r="B47" s="283" t="s">
        <v>195</v>
      </c>
      <c r="C47" s="29">
        <f t="shared" si="3"/>
        <v>29</v>
      </c>
      <c r="D47" s="30"/>
      <c r="E47" s="30"/>
      <c r="F47" s="30"/>
      <c r="G47" s="30"/>
      <c r="H47" s="30"/>
      <c r="I47" s="30"/>
      <c r="J47" s="337">
        <v>10000</v>
      </c>
      <c r="K47" s="340" t="s">
        <v>43</v>
      </c>
      <c r="L47" s="349"/>
    </row>
    <row r="48" spans="1:12" ht="24" customHeight="1" thickBot="1" x14ac:dyDescent="0.35">
      <c r="A48" s="341">
        <v>30</v>
      </c>
      <c r="B48" s="342" t="s">
        <v>202</v>
      </c>
      <c r="C48" s="343">
        <f t="shared" si="3"/>
        <v>30</v>
      </c>
      <c r="D48" s="344"/>
      <c r="E48" s="344"/>
      <c r="F48" s="344"/>
      <c r="G48" s="344"/>
      <c r="H48" s="344"/>
      <c r="I48" s="344"/>
      <c r="J48" s="345">
        <v>5000</v>
      </c>
      <c r="K48" s="346" t="s">
        <v>43</v>
      </c>
      <c r="L48" s="347"/>
    </row>
    <row r="49" spans="1:12" ht="33.75" customHeight="1" thickBot="1" x14ac:dyDescent="0.35">
      <c r="A49" s="441" t="s">
        <v>190</v>
      </c>
      <c r="B49" s="441"/>
      <c r="C49" s="441"/>
      <c r="D49" s="441"/>
      <c r="E49" s="441"/>
      <c r="F49" s="441"/>
      <c r="G49" s="441"/>
      <c r="H49" s="442"/>
      <c r="I49" s="33" t="s">
        <v>14</v>
      </c>
      <c r="J49" s="443" t="str">
        <f>IF(SUM(L48:L48)&gt;0,SUM(L48:L48),"")</f>
        <v/>
      </c>
      <c r="K49" s="443"/>
      <c r="L49" s="444"/>
    </row>
  </sheetData>
  <mergeCells count="19">
    <mergeCell ref="A26:H26"/>
    <mergeCell ref="A28:B28"/>
    <mergeCell ref="A49:H49"/>
    <mergeCell ref="J49:L49"/>
    <mergeCell ref="L29:L30"/>
    <mergeCell ref="L31:L32"/>
    <mergeCell ref="L33:L34"/>
    <mergeCell ref="L35:L36"/>
    <mergeCell ref="L37:L38"/>
    <mergeCell ref="L12:L13"/>
    <mergeCell ref="L14:L15"/>
    <mergeCell ref="A25:H25"/>
    <mergeCell ref="J25:L25"/>
    <mergeCell ref="A1:H1"/>
    <mergeCell ref="A3:B3"/>
    <mergeCell ref="L4:L5"/>
    <mergeCell ref="L6:L7"/>
    <mergeCell ref="L8:L9"/>
    <mergeCell ref="L10:L11"/>
  </mergeCells>
  <phoneticPr fontId="2"/>
  <pageMargins left="0.59055118110236227" right="0.19685039370078741" top="0.19685039370078741" bottom="0.1968503937007874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AC99-EB48-47EB-B477-471CA414F553}">
  <dimension ref="A1:M34"/>
  <sheetViews>
    <sheetView tabSelected="1" view="pageBreakPreview" topLeftCell="A12" zoomScaleNormal="100" zoomScaleSheetLayoutView="100" workbookViewId="0">
      <selection activeCell="D47" sqref="D47"/>
    </sheetView>
  </sheetViews>
  <sheetFormatPr defaultRowHeight="24" customHeight="1" x14ac:dyDescent="0.3"/>
  <cols>
    <col min="1" max="1" width="10.875" style="20" customWidth="1"/>
    <col min="2" max="2" width="23.875" style="20" bestFit="1" customWidth="1"/>
    <col min="3" max="4" width="13.25" style="20" customWidth="1"/>
    <col min="5" max="5" width="26.5" style="20" customWidth="1"/>
    <col min="6" max="16384" width="9" style="20"/>
  </cols>
  <sheetData>
    <row r="1" spans="1:12" ht="22.5" customHeight="1" thickBot="1" x14ac:dyDescent="0.35">
      <c r="A1" s="508" t="str">
        <f>'基本情報（メール申込用）'!B1</f>
        <v>ナス・スプリングホースショー2021</v>
      </c>
      <c r="B1" s="509"/>
      <c r="C1" s="510"/>
      <c r="E1" s="299" t="s">
        <v>79</v>
      </c>
    </row>
    <row r="2" spans="1:12" ht="22.5" customHeight="1" x14ac:dyDescent="0.3">
      <c r="A2" s="511" t="s">
        <v>152</v>
      </c>
      <c r="B2" s="511"/>
      <c r="C2" s="511"/>
      <c r="D2" s="511"/>
      <c r="E2" s="511"/>
    </row>
    <row r="3" spans="1:12" ht="7.5" customHeight="1" x14ac:dyDescent="0.3"/>
    <row r="4" spans="1:12" ht="24" customHeight="1" x14ac:dyDescent="0.3">
      <c r="A4" s="412" t="s">
        <v>72</v>
      </c>
      <c r="B4" s="142" t="s">
        <v>6</v>
      </c>
      <c r="C4" s="415"/>
      <c r="D4" s="416"/>
      <c r="E4" s="417"/>
    </row>
    <row r="5" spans="1:12" ht="24" customHeight="1" x14ac:dyDescent="0.3">
      <c r="A5" s="413"/>
      <c r="B5" s="142" t="s">
        <v>56</v>
      </c>
      <c r="C5" s="415"/>
      <c r="D5" s="416"/>
      <c r="E5" s="417"/>
    </row>
    <row r="6" spans="1:12" ht="24" customHeight="1" x14ac:dyDescent="0.3">
      <c r="A6" s="413"/>
      <c r="B6" s="142" t="s">
        <v>21</v>
      </c>
      <c r="C6" s="415"/>
      <c r="D6" s="416"/>
      <c r="E6" s="417"/>
    </row>
    <row r="7" spans="1:12" ht="24" customHeight="1" x14ac:dyDescent="0.3">
      <c r="A7" s="413"/>
      <c r="B7" s="142" t="s">
        <v>22</v>
      </c>
      <c r="C7" s="415"/>
      <c r="D7" s="416"/>
      <c r="E7" s="417"/>
    </row>
    <row r="8" spans="1:12" ht="24" customHeight="1" x14ac:dyDescent="0.3">
      <c r="A8" s="413"/>
      <c r="B8" s="142" t="s">
        <v>151</v>
      </c>
      <c r="C8" s="415"/>
      <c r="D8" s="416"/>
      <c r="E8" s="417"/>
    </row>
    <row r="9" spans="1:12" ht="24" customHeight="1" x14ac:dyDescent="0.3">
      <c r="A9" s="413"/>
      <c r="B9" s="142" t="s">
        <v>58</v>
      </c>
      <c r="C9" s="420" t="s">
        <v>135</v>
      </c>
      <c r="D9" s="421"/>
      <c r="E9" s="422"/>
    </row>
    <row r="10" spans="1:12" ht="24" customHeight="1" x14ac:dyDescent="0.3">
      <c r="A10" s="414"/>
      <c r="B10" s="298" t="s">
        <v>153</v>
      </c>
      <c r="C10" s="415"/>
      <c r="D10" s="416"/>
      <c r="E10" s="417"/>
      <c r="L10" s="141"/>
    </row>
    <row r="11" spans="1:12" ht="21" customHeight="1" x14ac:dyDescent="0.3">
      <c r="B11" s="150"/>
      <c r="C11" s="149"/>
      <c r="D11" s="149"/>
      <c r="E11" s="149"/>
      <c r="L11" s="141"/>
    </row>
    <row r="12" spans="1:12" ht="24" customHeight="1" x14ac:dyDescent="0.3">
      <c r="A12" s="412" t="s">
        <v>73</v>
      </c>
      <c r="B12" s="426" t="s">
        <v>147</v>
      </c>
      <c r="C12" s="426"/>
      <c r="D12" s="426"/>
      <c r="E12" s="427"/>
      <c r="L12" s="141"/>
    </row>
    <row r="13" spans="1:12" ht="41.25" customHeight="1" x14ac:dyDescent="0.3">
      <c r="A13" s="413"/>
      <c r="B13" s="512" t="s">
        <v>150</v>
      </c>
      <c r="C13" s="512"/>
      <c r="D13" s="512"/>
      <c r="E13" s="513"/>
      <c r="L13" s="141"/>
    </row>
    <row r="14" spans="1:12" ht="24" customHeight="1" x14ac:dyDescent="0.3">
      <c r="A14" s="413"/>
      <c r="B14" s="426" t="s">
        <v>148</v>
      </c>
      <c r="C14" s="426"/>
      <c r="D14" s="426"/>
      <c r="E14" s="427"/>
      <c r="L14" s="141"/>
    </row>
    <row r="15" spans="1:12" ht="72" customHeight="1" x14ac:dyDescent="0.3">
      <c r="A15" s="413"/>
      <c r="B15" s="512" t="s">
        <v>71</v>
      </c>
      <c r="C15" s="512"/>
      <c r="D15" s="512"/>
      <c r="E15" s="513"/>
      <c r="L15" s="141"/>
    </row>
    <row r="16" spans="1:12" ht="30" customHeight="1" x14ac:dyDescent="0.3">
      <c r="A16" s="414"/>
      <c r="B16" s="522" t="s">
        <v>146</v>
      </c>
      <c r="C16" s="522"/>
      <c r="D16" s="522"/>
      <c r="E16" s="523"/>
      <c r="L16" s="141"/>
    </row>
    <row r="17" spans="1:13" ht="21" customHeight="1" x14ac:dyDescent="0.3">
      <c r="B17" s="143"/>
      <c r="C17" s="292" t="b">
        <v>0</v>
      </c>
      <c r="D17" s="292" t="b">
        <v>0</v>
      </c>
      <c r="E17" s="143"/>
    </row>
    <row r="18" spans="1:13" ht="24" customHeight="1" x14ac:dyDescent="0.3">
      <c r="A18" s="412" t="s">
        <v>74</v>
      </c>
      <c r="B18" s="144" t="s">
        <v>208</v>
      </c>
      <c r="C18" s="514" t="s">
        <v>149</v>
      </c>
      <c r="D18" s="515"/>
      <c r="E18" s="147" t="s">
        <v>139</v>
      </c>
    </row>
    <row r="19" spans="1:13" ht="24" customHeight="1" x14ac:dyDescent="0.3">
      <c r="A19" s="413"/>
      <c r="B19" s="144" t="s">
        <v>209</v>
      </c>
      <c r="C19" s="514" t="s">
        <v>149</v>
      </c>
      <c r="D19" s="515"/>
      <c r="E19" s="147" t="s">
        <v>139</v>
      </c>
    </row>
    <row r="20" spans="1:13" ht="24" customHeight="1" x14ac:dyDescent="0.3">
      <c r="A20" s="413"/>
      <c r="B20" s="144" t="s">
        <v>15</v>
      </c>
      <c r="C20" s="300">
        <f>'基本情報（メール申込用）'!C4</f>
        <v>11000</v>
      </c>
      <c r="D20" s="151" t="s">
        <v>136</v>
      </c>
      <c r="E20" s="147" t="s">
        <v>138</v>
      </c>
    </row>
    <row r="21" spans="1:13" ht="24" customHeight="1" x14ac:dyDescent="0.3">
      <c r="A21" s="413"/>
      <c r="B21" s="144" t="s">
        <v>15</v>
      </c>
      <c r="C21" s="300">
        <f>'基本情報（メール申込用）'!D4</f>
        <v>5500</v>
      </c>
      <c r="D21" s="151" t="s">
        <v>136</v>
      </c>
      <c r="E21" s="147" t="s">
        <v>138</v>
      </c>
    </row>
    <row r="22" spans="1:13" ht="24" hidden="1" customHeight="1" x14ac:dyDescent="0.3">
      <c r="A22" s="413"/>
      <c r="B22" s="144" t="s">
        <v>15</v>
      </c>
      <c r="C22" s="300">
        <f>'基本情報（メール申込用）'!E4</f>
        <v>0</v>
      </c>
      <c r="D22" s="151">
        <f>COUNTIFS('参加馬登録表 (メール申込用)'!$N$6:$N$55,"公認競技出場予定あり",'参加馬登録表 (メール申込用)'!$O$6:$O$55,"不参加",'参加馬登録表 (メール申込用)'!$P$6:$P$55,"不参加")</f>
        <v>0</v>
      </c>
      <c r="E22" s="147" t="s">
        <v>138</v>
      </c>
    </row>
    <row r="23" spans="1:13" ht="24" hidden="1" customHeight="1" x14ac:dyDescent="0.3">
      <c r="A23" s="413"/>
      <c r="B23" s="144" t="s">
        <v>103</v>
      </c>
      <c r="C23" s="300">
        <v>1000</v>
      </c>
      <c r="D23" s="152" t="s">
        <v>137</v>
      </c>
      <c r="E23" s="147" t="s">
        <v>138</v>
      </c>
    </row>
    <row r="24" spans="1:13" ht="24" customHeight="1" x14ac:dyDescent="0.3">
      <c r="A24" s="413"/>
      <c r="B24" s="144" t="s">
        <v>104</v>
      </c>
      <c r="C24" s="300">
        <v>1000</v>
      </c>
      <c r="D24" s="152" t="s">
        <v>137</v>
      </c>
      <c r="E24" s="147" t="s">
        <v>138</v>
      </c>
    </row>
    <row r="25" spans="1:13" ht="24" customHeight="1" thickBot="1" x14ac:dyDescent="0.35">
      <c r="A25" s="413"/>
      <c r="B25" s="145" t="s">
        <v>105</v>
      </c>
      <c r="C25" s="301">
        <v>1000</v>
      </c>
      <c r="D25" s="153" t="s">
        <v>137</v>
      </c>
      <c r="E25" s="148" t="s">
        <v>138</v>
      </c>
    </row>
    <row r="26" spans="1:13" ht="31.5" customHeight="1" thickTop="1" x14ac:dyDescent="0.3">
      <c r="A26" s="413"/>
      <c r="B26" s="146" t="s">
        <v>59</v>
      </c>
      <c r="C26" s="516" t="s">
        <v>139</v>
      </c>
      <c r="D26" s="517"/>
      <c r="E26" s="518"/>
    </row>
    <row r="27" spans="1:13" ht="24" customHeight="1" x14ac:dyDescent="0.3">
      <c r="A27" s="414"/>
      <c r="B27" s="142" t="s">
        <v>60</v>
      </c>
      <c r="C27" s="420" t="s">
        <v>140</v>
      </c>
      <c r="D27" s="421"/>
      <c r="E27" s="422"/>
    </row>
    <row r="28" spans="1:13" ht="21" customHeight="1" x14ac:dyDescent="0.3">
      <c r="B28" s="143"/>
      <c r="C28" s="143"/>
      <c r="D28" s="143"/>
      <c r="E28" s="143"/>
    </row>
    <row r="29" spans="1:13" ht="24" customHeight="1" x14ac:dyDescent="0.3">
      <c r="A29" s="412" t="s">
        <v>75</v>
      </c>
      <c r="B29" s="156" t="s">
        <v>61</v>
      </c>
      <c r="C29" s="293" t="s">
        <v>141</v>
      </c>
      <c r="D29" s="294" t="s">
        <v>142</v>
      </c>
      <c r="E29" s="296" t="s">
        <v>144</v>
      </c>
    </row>
    <row r="30" spans="1:13" ht="24" customHeight="1" x14ac:dyDescent="0.3">
      <c r="A30" s="413"/>
      <c r="B30" s="156" t="s">
        <v>62</v>
      </c>
      <c r="C30" s="420" t="s">
        <v>143</v>
      </c>
      <c r="D30" s="422"/>
      <c r="E30" s="297" t="s">
        <v>145</v>
      </c>
    </row>
    <row r="31" spans="1:13" ht="16.5" x14ac:dyDescent="0.3">
      <c r="A31" s="413"/>
      <c r="B31" s="423" t="s">
        <v>69</v>
      </c>
      <c r="C31" s="424"/>
      <c r="D31" s="424"/>
      <c r="E31" s="425"/>
    </row>
    <row r="32" spans="1:13" ht="57" customHeight="1" x14ac:dyDescent="0.3">
      <c r="A32" s="414"/>
      <c r="B32" s="434"/>
      <c r="C32" s="435"/>
      <c r="D32" s="435"/>
      <c r="E32" s="436"/>
      <c r="M32" s="295"/>
    </row>
    <row r="33" spans="1:5" ht="21" customHeight="1" x14ac:dyDescent="0.3"/>
    <row r="34" spans="1:5" ht="24.75" customHeight="1" x14ac:dyDescent="0.3">
      <c r="A34" s="519" t="s">
        <v>154</v>
      </c>
      <c r="B34" s="520"/>
      <c r="C34" s="520"/>
      <c r="D34" s="520"/>
      <c r="E34" s="521"/>
    </row>
  </sheetData>
  <sheetProtection selectLockedCells="1"/>
  <mergeCells count="26">
    <mergeCell ref="B15:E15"/>
    <mergeCell ref="A18:A27"/>
    <mergeCell ref="C18:D18"/>
    <mergeCell ref="C26:E26"/>
    <mergeCell ref="A34:E34"/>
    <mergeCell ref="C19:D19"/>
    <mergeCell ref="A29:A32"/>
    <mergeCell ref="C30:D30"/>
    <mergeCell ref="B31:E31"/>
    <mergeCell ref="B32:E32"/>
    <mergeCell ref="C27:E27"/>
    <mergeCell ref="A12:A16"/>
    <mergeCell ref="B16:E16"/>
    <mergeCell ref="B12:E12"/>
    <mergeCell ref="B13:E13"/>
    <mergeCell ref="B14:E14"/>
    <mergeCell ref="A1:C1"/>
    <mergeCell ref="A4:A10"/>
    <mergeCell ref="C4:E4"/>
    <mergeCell ref="C5:E5"/>
    <mergeCell ref="C6:E6"/>
    <mergeCell ref="C7:E7"/>
    <mergeCell ref="C8:E8"/>
    <mergeCell ref="C9:E9"/>
    <mergeCell ref="C10:E10"/>
    <mergeCell ref="A2:E2"/>
  </mergeCells>
  <phoneticPr fontId="2"/>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84C51-BF23-45E9-8F59-50395675DB41}">
  <dimension ref="A1:H35"/>
  <sheetViews>
    <sheetView view="pageBreakPreview" topLeftCell="A13" zoomScale="115" zoomScaleNormal="100" zoomScaleSheetLayoutView="115" workbookViewId="0">
      <selection activeCell="J7" sqref="J7"/>
    </sheetView>
  </sheetViews>
  <sheetFormatPr defaultRowHeight="16.5" x14ac:dyDescent="0.3"/>
  <cols>
    <col min="1" max="1" width="9" style="20"/>
    <col min="2" max="2" width="26.625" style="20" customWidth="1"/>
    <col min="3" max="3" width="10" style="20" customWidth="1"/>
    <col min="4" max="4" width="6.25" style="20" customWidth="1"/>
    <col min="5" max="5" width="9" style="20" customWidth="1"/>
    <col min="6" max="6" width="16.25" style="20" customWidth="1"/>
    <col min="7" max="7" width="9" style="20" customWidth="1"/>
    <col min="8" max="8" width="10" style="20" customWidth="1"/>
    <col min="9" max="16384" width="9" style="20"/>
  </cols>
  <sheetData>
    <row r="1" spans="1:8" ht="22.5" customHeight="1" thickBot="1" x14ac:dyDescent="0.35">
      <c r="A1" s="549" t="str">
        <f>'基本情報（メール申込用）'!B1</f>
        <v>ナス・スプリングホースショー2021</v>
      </c>
      <c r="B1" s="550"/>
      <c r="C1" s="551"/>
      <c r="D1" s="332"/>
      <c r="F1" s="333"/>
      <c r="G1" s="547" t="s">
        <v>36</v>
      </c>
      <c r="H1" s="548"/>
    </row>
    <row r="2" spans="1:8" ht="17.25" thickBot="1" x14ac:dyDescent="0.35"/>
    <row r="3" spans="1:8" ht="30" customHeight="1" thickBot="1" x14ac:dyDescent="0.35">
      <c r="A3" s="451" t="s">
        <v>8</v>
      </c>
      <c r="B3" s="452"/>
      <c r="C3" s="526" t="s">
        <v>156</v>
      </c>
      <c r="D3" s="526"/>
      <c r="E3" s="526"/>
      <c r="F3" s="526"/>
      <c r="G3" s="526"/>
      <c r="H3" s="527"/>
    </row>
    <row r="4" spans="1:8" ht="30" customHeight="1" thickBot="1" x14ac:dyDescent="0.35">
      <c r="A4" s="302" t="s">
        <v>7</v>
      </c>
      <c r="B4" s="306" t="s">
        <v>30</v>
      </c>
      <c r="C4" s="303" t="s">
        <v>2</v>
      </c>
      <c r="D4" s="303" t="s">
        <v>5</v>
      </c>
      <c r="E4" s="303" t="s">
        <v>1</v>
      </c>
      <c r="F4" s="303" t="s">
        <v>4</v>
      </c>
      <c r="G4" s="303" t="s">
        <v>3</v>
      </c>
      <c r="H4" s="304" t="s">
        <v>0</v>
      </c>
    </row>
    <row r="5" spans="1:8" ht="30" customHeight="1" x14ac:dyDescent="0.3">
      <c r="A5" s="311"/>
      <c r="B5" s="312"/>
      <c r="C5" s="313" t="s">
        <v>159</v>
      </c>
      <c r="D5" s="312"/>
      <c r="E5" s="312"/>
      <c r="F5" s="312"/>
      <c r="G5" s="312"/>
      <c r="H5" s="314"/>
    </row>
    <row r="6" spans="1:8" ht="30" customHeight="1" x14ac:dyDescent="0.3">
      <c r="A6" s="315"/>
      <c r="B6" s="305"/>
      <c r="C6" s="310" t="s">
        <v>159</v>
      </c>
      <c r="D6" s="305"/>
      <c r="E6" s="305"/>
      <c r="F6" s="305"/>
      <c r="G6" s="305"/>
      <c r="H6" s="316"/>
    </row>
    <row r="7" spans="1:8" ht="30" customHeight="1" x14ac:dyDescent="0.3">
      <c r="A7" s="315"/>
      <c r="B7" s="305"/>
      <c r="C7" s="310" t="s">
        <v>159</v>
      </c>
      <c r="D7" s="305"/>
      <c r="E7" s="305"/>
      <c r="F7" s="305"/>
      <c r="G7" s="305"/>
      <c r="H7" s="316"/>
    </row>
    <row r="8" spans="1:8" ht="30" customHeight="1" x14ac:dyDescent="0.3">
      <c r="A8" s="315"/>
      <c r="B8" s="305"/>
      <c r="C8" s="310" t="s">
        <v>159</v>
      </c>
      <c r="D8" s="305"/>
      <c r="E8" s="305"/>
      <c r="F8" s="305"/>
      <c r="G8" s="305"/>
      <c r="H8" s="316"/>
    </row>
    <row r="9" spans="1:8" ht="30" customHeight="1" x14ac:dyDescent="0.3">
      <c r="A9" s="315"/>
      <c r="B9" s="305"/>
      <c r="C9" s="310" t="s">
        <v>159</v>
      </c>
      <c r="D9" s="305"/>
      <c r="E9" s="305"/>
      <c r="F9" s="305"/>
      <c r="G9" s="305"/>
      <c r="H9" s="316"/>
    </row>
    <row r="10" spans="1:8" ht="30" customHeight="1" x14ac:dyDescent="0.3">
      <c r="A10" s="315"/>
      <c r="B10" s="305"/>
      <c r="C10" s="310" t="s">
        <v>159</v>
      </c>
      <c r="D10" s="305"/>
      <c r="E10" s="305"/>
      <c r="F10" s="305"/>
      <c r="G10" s="305"/>
      <c r="H10" s="316"/>
    </row>
    <row r="11" spans="1:8" ht="30" customHeight="1" x14ac:dyDescent="0.3">
      <c r="A11" s="315"/>
      <c r="B11" s="305"/>
      <c r="C11" s="310" t="s">
        <v>159</v>
      </c>
      <c r="D11" s="305"/>
      <c r="E11" s="305"/>
      <c r="F11" s="305"/>
      <c r="G11" s="305"/>
      <c r="H11" s="316"/>
    </row>
    <row r="12" spans="1:8" ht="30" customHeight="1" x14ac:dyDescent="0.3">
      <c r="A12" s="315"/>
      <c r="B12" s="305"/>
      <c r="C12" s="310" t="s">
        <v>159</v>
      </c>
      <c r="D12" s="305"/>
      <c r="E12" s="305"/>
      <c r="F12" s="305"/>
      <c r="G12" s="305"/>
      <c r="H12" s="316"/>
    </row>
    <row r="13" spans="1:8" ht="30" customHeight="1" x14ac:dyDescent="0.3">
      <c r="A13" s="315"/>
      <c r="B13" s="305"/>
      <c r="C13" s="310" t="s">
        <v>159</v>
      </c>
      <c r="D13" s="305"/>
      <c r="E13" s="305"/>
      <c r="F13" s="305"/>
      <c r="G13" s="305"/>
      <c r="H13" s="316"/>
    </row>
    <row r="14" spans="1:8" ht="30" customHeight="1" x14ac:dyDescent="0.3">
      <c r="A14" s="315"/>
      <c r="B14" s="305"/>
      <c r="C14" s="310" t="s">
        <v>159</v>
      </c>
      <c r="D14" s="305"/>
      <c r="E14" s="305"/>
      <c r="F14" s="305"/>
      <c r="G14" s="305"/>
      <c r="H14" s="316"/>
    </row>
    <row r="15" spans="1:8" ht="30" customHeight="1" thickBot="1" x14ac:dyDescent="0.35">
      <c r="A15" s="317"/>
      <c r="B15" s="318"/>
      <c r="C15" s="319" t="s">
        <v>159</v>
      </c>
      <c r="D15" s="318"/>
      <c r="E15" s="318"/>
      <c r="F15" s="318"/>
      <c r="G15" s="318"/>
      <c r="H15" s="320"/>
    </row>
    <row r="16" spans="1:8" ht="18.75" customHeight="1" thickBot="1" x14ac:dyDescent="0.35">
      <c r="A16" s="524"/>
      <c r="B16" s="525"/>
      <c r="C16" s="525"/>
      <c r="D16" s="525"/>
      <c r="E16" s="525"/>
      <c r="F16" s="525"/>
      <c r="G16" s="525"/>
      <c r="H16" s="525"/>
    </row>
    <row r="17" spans="1:8" ht="30" customHeight="1" thickBot="1" x14ac:dyDescent="0.35">
      <c r="A17" s="534" t="s">
        <v>9</v>
      </c>
      <c r="B17" s="535"/>
      <c r="C17" s="334"/>
      <c r="D17" s="334"/>
      <c r="E17" s="334"/>
      <c r="F17" s="334"/>
      <c r="G17" s="334"/>
      <c r="H17" s="335"/>
    </row>
    <row r="18" spans="1:8" ht="22.5" customHeight="1" x14ac:dyDescent="0.3">
      <c r="A18" s="528" t="s">
        <v>7</v>
      </c>
      <c r="B18" s="44" t="s">
        <v>10</v>
      </c>
      <c r="C18" s="321" t="s">
        <v>157</v>
      </c>
      <c r="D18" s="323"/>
      <c r="E18" s="528" t="s">
        <v>7</v>
      </c>
      <c r="F18" s="530" t="s">
        <v>10</v>
      </c>
      <c r="G18" s="531"/>
      <c r="H18" s="321" t="s">
        <v>157</v>
      </c>
    </row>
    <row r="19" spans="1:8" ht="22.5" customHeight="1" thickBot="1" x14ac:dyDescent="0.35">
      <c r="A19" s="529"/>
      <c r="B19" s="49" t="s">
        <v>16</v>
      </c>
      <c r="C19" s="322" t="s">
        <v>5</v>
      </c>
      <c r="D19" s="307"/>
      <c r="E19" s="529"/>
      <c r="F19" s="532" t="s">
        <v>16</v>
      </c>
      <c r="G19" s="533"/>
      <c r="H19" s="322" t="s">
        <v>5</v>
      </c>
    </row>
    <row r="20" spans="1:8" ht="22.5" customHeight="1" x14ac:dyDescent="0.3">
      <c r="A20" s="536"/>
      <c r="B20" s="331"/>
      <c r="C20" s="330" t="s">
        <v>158</v>
      </c>
      <c r="D20" s="324"/>
      <c r="E20" s="536"/>
      <c r="F20" s="540"/>
      <c r="G20" s="541"/>
      <c r="H20" s="330" t="s">
        <v>158</v>
      </c>
    </row>
    <row r="21" spans="1:8" ht="22.5" customHeight="1" x14ac:dyDescent="0.3">
      <c r="A21" s="537"/>
      <c r="B21" s="309"/>
      <c r="C21" s="326"/>
      <c r="D21" s="324"/>
      <c r="E21" s="537"/>
      <c r="F21" s="538"/>
      <c r="G21" s="539"/>
      <c r="H21" s="326"/>
    </row>
    <row r="22" spans="1:8" ht="22.5" customHeight="1" x14ac:dyDescent="0.3">
      <c r="A22" s="542"/>
      <c r="B22" s="308"/>
      <c r="C22" s="325" t="s">
        <v>158</v>
      </c>
      <c r="D22" s="324"/>
      <c r="E22" s="542"/>
      <c r="F22" s="543"/>
      <c r="G22" s="544"/>
      <c r="H22" s="325" t="s">
        <v>158</v>
      </c>
    </row>
    <row r="23" spans="1:8" ht="22.5" customHeight="1" x14ac:dyDescent="0.3">
      <c r="A23" s="537"/>
      <c r="B23" s="309"/>
      <c r="C23" s="326"/>
      <c r="D23" s="324"/>
      <c r="E23" s="537"/>
      <c r="F23" s="545"/>
      <c r="G23" s="546"/>
      <c r="H23" s="326"/>
    </row>
    <row r="24" spans="1:8" ht="22.5" customHeight="1" x14ac:dyDescent="0.3">
      <c r="A24" s="542"/>
      <c r="B24" s="308"/>
      <c r="C24" s="325" t="s">
        <v>158</v>
      </c>
      <c r="D24" s="324"/>
      <c r="E24" s="542"/>
      <c r="F24" s="543"/>
      <c r="G24" s="544"/>
      <c r="H24" s="325" t="s">
        <v>158</v>
      </c>
    </row>
    <row r="25" spans="1:8" ht="22.5" customHeight="1" x14ac:dyDescent="0.3">
      <c r="A25" s="537"/>
      <c r="B25" s="309"/>
      <c r="C25" s="326"/>
      <c r="D25" s="324"/>
      <c r="E25" s="537"/>
      <c r="F25" s="545"/>
      <c r="G25" s="546"/>
      <c r="H25" s="326"/>
    </row>
    <row r="26" spans="1:8" ht="22.5" customHeight="1" x14ac:dyDescent="0.3">
      <c r="A26" s="542"/>
      <c r="B26" s="308"/>
      <c r="C26" s="325" t="s">
        <v>158</v>
      </c>
      <c r="D26" s="324"/>
      <c r="E26" s="542"/>
      <c r="F26" s="543"/>
      <c r="G26" s="544"/>
      <c r="H26" s="325" t="s">
        <v>158</v>
      </c>
    </row>
    <row r="27" spans="1:8" ht="22.5" customHeight="1" x14ac:dyDescent="0.3">
      <c r="A27" s="537"/>
      <c r="B27" s="309"/>
      <c r="C27" s="326"/>
      <c r="D27" s="324"/>
      <c r="E27" s="537"/>
      <c r="F27" s="545"/>
      <c r="G27" s="546"/>
      <c r="H27" s="326"/>
    </row>
    <row r="28" spans="1:8" ht="22.5" customHeight="1" x14ac:dyDescent="0.3">
      <c r="A28" s="542"/>
      <c r="B28" s="308"/>
      <c r="C28" s="325" t="s">
        <v>158</v>
      </c>
      <c r="D28" s="324"/>
      <c r="E28" s="542"/>
      <c r="F28" s="543"/>
      <c r="G28" s="544"/>
      <c r="H28" s="325" t="s">
        <v>158</v>
      </c>
    </row>
    <row r="29" spans="1:8" ht="22.5" customHeight="1" x14ac:dyDescent="0.3">
      <c r="A29" s="537"/>
      <c r="B29" s="309"/>
      <c r="C29" s="326"/>
      <c r="D29" s="324"/>
      <c r="E29" s="537"/>
      <c r="F29" s="545"/>
      <c r="G29" s="546"/>
      <c r="H29" s="326"/>
    </row>
    <row r="30" spans="1:8" ht="22.5" customHeight="1" x14ac:dyDescent="0.3">
      <c r="A30" s="542"/>
      <c r="B30" s="308"/>
      <c r="C30" s="325" t="s">
        <v>158</v>
      </c>
      <c r="D30" s="324"/>
      <c r="E30" s="542"/>
      <c r="F30" s="543"/>
      <c r="G30" s="544"/>
      <c r="H30" s="325" t="s">
        <v>158</v>
      </c>
    </row>
    <row r="31" spans="1:8" ht="22.5" customHeight="1" x14ac:dyDescent="0.3">
      <c r="A31" s="537"/>
      <c r="B31" s="309"/>
      <c r="C31" s="326"/>
      <c r="D31" s="324"/>
      <c r="E31" s="537"/>
      <c r="F31" s="545"/>
      <c r="G31" s="546"/>
      <c r="H31" s="326"/>
    </row>
    <row r="32" spans="1:8" ht="22.5" customHeight="1" x14ac:dyDescent="0.3">
      <c r="A32" s="542"/>
      <c r="B32" s="308"/>
      <c r="C32" s="325" t="s">
        <v>158</v>
      </c>
      <c r="D32" s="324"/>
      <c r="E32" s="542"/>
      <c r="F32" s="543"/>
      <c r="G32" s="544"/>
      <c r="H32" s="325" t="s">
        <v>158</v>
      </c>
    </row>
    <row r="33" spans="1:8" ht="22.5" customHeight="1" thickBot="1" x14ac:dyDescent="0.35">
      <c r="A33" s="553"/>
      <c r="B33" s="327"/>
      <c r="C33" s="329"/>
      <c r="D33" s="328"/>
      <c r="E33" s="553"/>
      <c r="F33" s="554"/>
      <c r="G33" s="555"/>
      <c r="H33" s="329"/>
    </row>
    <row r="34" spans="1:8" ht="27.75" customHeight="1" x14ac:dyDescent="0.3"/>
    <row r="35" spans="1:8" ht="20.25" x14ac:dyDescent="0.35">
      <c r="C35" s="552" t="s">
        <v>160</v>
      </c>
      <c r="D35" s="552"/>
      <c r="E35" s="21"/>
      <c r="F35" s="21"/>
      <c r="G35" s="21"/>
      <c r="H35" s="21"/>
    </row>
  </sheetData>
  <mergeCells count="39">
    <mergeCell ref="G1:H1"/>
    <mergeCell ref="A1:C1"/>
    <mergeCell ref="C35:D35"/>
    <mergeCell ref="A30:A31"/>
    <mergeCell ref="E30:E31"/>
    <mergeCell ref="F30:G30"/>
    <mergeCell ref="F31:G31"/>
    <mergeCell ref="A32:A33"/>
    <mergeCell ref="E32:E33"/>
    <mergeCell ref="F32:G32"/>
    <mergeCell ref="F33:G33"/>
    <mergeCell ref="A26:A27"/>
    <mergeCell ref="E26:E27"/>
    <mergeCell ref="F26:G26"/>
    <mergeCell ref="F27:G27"/>
    <mergeCell ref="A20:A21"/>
    <mergeCell ref="E20:E21"/>
    <mergeCell ref="F21:G21"/>
    <mergeCell ref="F20:G20"/>
    <mergeCell ref="A28:A29"/>
    <mergeCell ref="E28:E29"/>
    <mergeCell ref="F28:G28"/>
    <mergeCell ref="F29:G29"/>
    <mergeCell ref="A22:A23"/>
    <mergeCell ref="E22:E23"/>
    <mergeCell ref="F22:G22"/>
    <mergeCell ref="F23:G23"/>
    <mergeCell ref="A24:A25"/>
    <mergeCell ref="E24:E25"/>
    <mergeCell ref="F24:G24"/>
    <mergeCell ref="F25:G25"/>
    <mergeCell ref="A16:H16"/>
    <mergeCell ref="C3:H3"/>
    <mergeCell ref="A3:B3"/>
    <mergeCell ref="A18:A19"/>
    <mergeCell ref="E18:E19"/>
    <mergeCell ref="F18:G18"/>
    <mergeCell ref="F19:G19"/>
    <mergeCell ref="A17:B17"/>
  </mergeCells>
  <phoneticPr fontId="2"/>
  <pageMargins left="0.43307086614173229" right="0.43307086614173229" top="0.55118110236220474"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基本情報（メール申込用）</vt:lpstr>
      <vt:lpstr>参加選手登録表 (メール申込用)</vt:lpstr>
      <vt:lpstr>参加馬登録表 (メール申込用)</vt:lpstr>
      <vt:lpstr>エントリー表（メール申込用）</vt:lpstr>
      <vt:lpstr>団体情報・合計（メール申込用）</vt:lpstr>
      <vt:lpstr>参加人馬登録表（印刷用） (2)</vt:lpstr>
      <vt:lpstr>エントリー用紙（印刷用）</vt:lpstr>
      <vt:lpstr>団体情報・合計（印刷用）</vt:lpstr>
      <vt:lpstr>参加人馬登録表（印刷用）</vt:lpstr>
      <vt:lpstr>旧 参加人馬登録表（印刷用）</vt:lpstr>
      <vt:lpstr>'エントリー表（メール申込用）'!Print_Area</vt:lpstr>
      <vt:lpstr>'旧 参加人馬登録表（印刷用）'!Print_Area</vt:lpstr>
      <vt:lpstr>'参加人馬登録表（印刷用）'!Print_Area</vt:lpstr>
      <vt:lpstr>'参加人馬登録表（印刷用） (2)'!Print_Area</vt:lpstr>
      <vt:lpstr>'参加選手登録表 (メール申込用)'!Print_Area</vt:lpstr>
      <vt:lpstr>'参加馬登録表 (メール申込用)'!Print_Area</vt:lpstr>
      <vt:lpstr>'団体情報・合計（メール申込用）'!Print_Area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那須トレーニングファーム</cp:lastModifiedBy>
  <cp:lastPrinted>2021-02-07T01:32:15Z</cp:lastPrinted>
  <dcterms:created xsi:type="dcterms:W3CDTF">2002-04-15T08:28:27Z</dcterms:created>
  <dcterms:modified xsi:type="dcterms:W3CDTF">2021-02-07T02:06:02Z</dcterms:modified>
</cp:coreProperties>
</file>