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那須トレーニングファーム\Documents\大会関連\ﾚﾃﾞｨｰｽ&amp;ｼﾆｱ\新しいフォルダー\"/>
    </mc:Choice>
  </mc:AlternateContent>
  <xr:revisionPtr revIDLastSave="0" documentId="13_ncr:1_{0B7B3EFE-8735-4740-8ACD-F04F70AB9500}" xr6:coauthVersionLast="45" xr6:coauthVersionMax="45" xr10:uidLastSave="{00000000-0000-0000-0000-000000000000}"/>
  <bookViews>
    <workbookView xWindow="-120" yWindow="-120" windowWidth="29040" windowHeight="15840" tabRatio="839" firstSheet="1" activeTab="1" xr2:uid="{00000000-000D-0000-FFFF-FFFF00000000}"/>
  </bookViews>
  <sheets>
    <sheet name="基本情報（メール申込用）" sheetId="22" state="hidden" r:id="rId1"/>
    <sheet name="参加選手登録表 (メール申込用)" sheetId="16" r:id="rId2"/>
    <sheet name="参加馬登録表 (メール申込用)" sheetId="15" r:id="rId3"/>
    <sheet name="エントリー表（メール申込用）" sheetId="20" r:id="rId4"/>
    <sheet name="団体情報・合計（メール申込用）" sheetId="21" r:id="rId5"/>
    <sheet name="参加人馬登録表（印刷用）" sheetId="11" state="hidden" r:id="rId6"/>
    <sheet name="エントリー用紙（印刷用）" sheetId="13" state="hidden" r:id="rId7"/>
    <sheet name="合計計算書（印刷用）" sheetId="10" state="hidden" r:id="rId8"/>
  </sheet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xlnm.Print_Area" localSheetId="6">'エントリー用紙（印刷用）'!$A$1:$K$29</definedName>
    <definedName name="_xlnm.Print_Area" localSheetId="7">'合計計算書（印刷用）'!$A$1:$J$15</definedName>
    <definedName name="_xlnm.Print_Area" localSheetId="1">'参加選手登録表 (メール申込用)'!$A$3:$H$54</definedName>
    <definedName name="_xlnm.Print_Area" localSheetId="2">'参加馬登録表 (メール申込用)'!$A$3:$M$55</definedName>
  </definedNames>
  <calcPr calcId="191029"/>
</workbook>
</file>

<file path=xl/calcChain.xml><?xml version="1.0" encoding="utf-8"?>
<calcChain xmlns="http://schemas.openxmlformats.org/spreadsheetml/2006/main">
  <c r="E18" i="21" l="1"/>
  <c r="B30" i="21" l="1"/>
  <c r="C17" i="21" l="1"/>
  <c r="A1" i="16"/>
  <c r="A1" i="15"/>
  <c r="A1" i="21"/>
  <c r="A1" i="20"/>
  <c r="A154" i="20"/>
  <c r="I154" i="20" s="1"/>
  <c r="A153" i="20"/>
  <c r="I153" i="20" s="1"/>
  <c r="A152" i="20"/>
  <c r="I152" i="20" s="1"/>
  <c r="A151" i="20"/>
  <c r="I151" i="20" s="1"/>
  <c r="A150" i="20"/>
  <c r="I150" i="20" s="1"/>
  <c r="A149" i="20"/>
  <c r="I149" i="20" s="1"/>
  <c r="A148" i="20"/>
  <c r="I148" i="20" s="1"/>
  <c r="A147" i="20"/>
  <c r="I147" i="20" s="1"/>
  <c r="A146" i="20"/>
  <c r="I146" i="20" s="1"/>
  <c r="A145" i="20"/>
  <c r="I145" i="20" s="1"/>
  <c r="A144" i="20"/>
  <c r="I144" i="20" s="1"/>
  <c r="A143" i="20"/>
  <c r="I143" i="20" s="1"/>
  <c r="A142" i="20"/>
  <c r="I142" i="20" s="1"/>
  <c r="A141" i="20"/>
  <c r="I141" i="20" s="1"/>
  <c r="A140" i="20"/>
  <c r="I140" i="20" s="1"/>
  <c r="A139" i="20"/>
  <c r="I139" i="20" s="1"/>
  <c r="A138" i="20"/>
  <c r="I138" i="20" s="1"/>
  <c r="A137" i="20"/>
  <c r="I137" i="20" s="1"/>
  <c r="A136" i="20"/>
  <c r="I136" i="20" s="1"/>
  <c r="A135" i="20"/>
  <c r="I135" i="20" s="1"/>
  <c r="A134" i="20"/>
  <c r="I134" i="20" s="1"/>
  <c r="A133" i="20"/>
  <c r="I133" i="20" s="1"/>
  <c r="A132" i="20"/>
  <c r="I132" i="20" s="1"/>
  <c r="A131" i="20"/>
  <c r="I131" i="20" s="1"/>
  <c r="A130" i="20"/>
  <c r="I130" i="20" s="1"/>
  <c r="A129" i="20"/>
  <c r="I129" i="20" s="1"/>
  <c r="A128" i="20"/>
  <c r="I128" i="20" s="1"/>
  <c r="A127" i="20"/>
  <c r="I127" i="20" s="1"/>
  <c r="A126" i="20"/>
  <c r="I126" i="20" s="1"/>
  <c r="A125" i="20"/>
  <c r="I125" i="20" s="1"/>
  <c r="A124" i="20"/>
  <c r="I124" i="20" s="1"/>
  <c r="A123" i="20"/>
  <c r="I123" i="20" s="1"/>
  <c r="A122" i="20"/>
  <c r="I122" i="20" s="1"/>
  <c r="A121" i="20"/>
  <c r="I121" i="20" s="1"/>
  <c r="A120" i="20"/>
  <c r="I120" i="20" s="1"/>
  <c r="A119" i="20"/>
  <c r="I119" i="20" s="1"/>
  <c r="A118" i="20"/>
  <c r="I118" i="20" s="1"/>
  <c r="A117" i="20"/>
  <c r="I117" i="20" s="1"/>
  <c r="A116" i="20"/>
  <c r="I116" i="20" s="1"/>
  <c r="A115" i="20"/>
  <c r="I115" i="20" s="1"/>
  <c r="A114" i="20"/>
  <c r="I114" i="20" s="1"/>
  <c r="A113" i="20"/>
  <c r="I113" i="20" s="1"/>
  <c r="A112" i="20"/>
  <c r="I112" i="20" s="1"/>
  <c r="A111" i="20"/>
  <c r="I111" i="20" s="1"/>
  <c r="A110" i="20"/>
  <c r="I110" i="20" s="1"/>
  <c r="A109" i="20"/>
  <c r="I109" i="20" s="1"/>
  <c r="A108" i="20"/>
  <c r="I108" i="20" s="1"/>
  <c r="A107" i="20"/>
  <c r="I107" i="20" s="1"/>
  <c r="A106" i="20"/>
  <c r="I106" i="20" s="1"/>
  <c r="A105" i="20"/>
  <c r="I105" i="20" s="1"/>
  <c r="A104" i="20"/>
  <c r="I104" i="20" s="1"/>
  <c r="A103" i="20"/>
  <c r="I103" i="20" s="1"/>
  <c r="A102" i="20"/>
  <c r="I102" i="20" s="1"/>
  <c r="A101" i="20"/>
  <c r="I101" i="20" s="1"/>
  <c r="A100" i="20"/>
  <c r="I100" i="20" s="1"/>
  <c r="A99" i="20"/>
  <c r="I99" i="20" s="1"/>
  <c r="A98" i="20"/>
  <c r="I98" i="20" s="1"/>
  <c r="A97" i="20"/>
  <c r="I97" i="20" s="1"/>
  <c r="A96" i="20"/>
  <c r="I96" i="20" s="1"/>
  <c r="A95" i="20"/>
  <c r="I95" i="20" s="1"/>
  <c r="A94" i="20"/>
  <c r="I94" i="20" s="1"/>
  <c r="A93" i="20"/>
  <c r="I93" i="20" s="1"/>
  <c r="A92" i="20"/>
  <c r="I92" i="20" s="1"/>
  <c r="A91" i="20"/>
  <c r="I91" i="20" s="1"/>
  <c r="A90" i="20"/>
  <c r="I90" i="20" s="1"/>
  <c r="A89" i="20"/>
  <c r="I89" i="20" s="1"/>
  <c r="A88" i="20"/>
  <c r="I88" i="20" s="1"/>
  <c r="A87" i="20"/>
  <c r="I87" i="20" s="1"/>
  <c r="A86" i="20"/>
  <c r="I86" i="20" s="1"/>
  <c r="A85" i="20"/>
  <c r="I85" i="20" s="1"/>
  <c r="A84" i="20"/>
  <c r="I84" i="20" s="1"/>
  <c r="A83" i="20"/>
  <c r="I83" i="20" s="1"/>
  <c r="A82" i="20"/>
  <c r="I82" i="20" s="1"/>
  <c r="A81" i="20"/>
  <c r="I81" i="20" s="1"/>
  <c r="A80" i="20"/>
  <c r="I80" i="20" s="1"/>
  <c r="A79" i="20"/>
  <c r="I79" i="20" s="1"/>
  <c r="A78" i="20"/>
  <c r="I78" i="20" s="1"/>
  <c r="A77" i="20"/>
  <c r="I77" i="20" s="1"/>
  <c r="A76" i="20"/>
  <c r="I76" i="20" s="1"/>
  <c r="A75" i="20"/>
  <c r="I75" i="20" s="1"/>
  <c r="A74" i="20"/>
  <c r="I74" i="20" s="1"/>
  <c r="A73" i="20"/>
  <c r="I73" i="20" s="1"/>
  <c r="A72" i="20"/>
  <c r="I72" i="20" s="1"/>
  <c r="A71" i="20"/>
  <c r="I71" i="20" s="1"/>
  <c r="A70" i="20"/>
  <c r="I70" i="20" s="1"/>
  <c r="A69" i="20"/>
  <c r="I69" i="20" s="1"/>
  <c r="A68" i="20"/>
  <c r="I68" i="20" s="1"/>
  <c r="A67" i="20"/>
  <c r="I67" i="20" s="1"/>
  <c r="A66" i="20"/>
  <c r="I66" i="20" s="1"/>
  <c r="A65" i="20"/>
  <c r="I65" i="20" s="1"/>
  <c r="A64" i="20"/>
  <c r="I64" i="20" s="1"/>
  <c r="A63" i="20"/>
  <c r="I63" i="20" s="1"/>
  <c r="A62" i="20"/>
  <c r="I62" i="20" s="1"/>
  <c r="A61" i="20"/>
  <c r="I61" i="20" s="1"/>
  <c r="A60" i="20"/>
  <c r="I60" i="20" s="1"/>
  <c r="A59" i="20"/>
  <c r="I59" i="20" s="1"/>
  <c r="A58" i="20"/>
  <c r="I58" i="20" s="1"/>
  <c r="A57" i="20"/>
  <c r="I57" i="20" s="1"/>
  <c r="A56" i="20"/>
  <c r="I56" i="20" s="1"/>
  <c r="A55" i="20"/>
  <c r="I55" i="20" s="1"/>
  <c r="A54" i="20"/>
  <c r="I54" i="20" s="1"/>
  <c r="A53" i="20"/>
  <c r="I53" i="20" s="1"/>
  <c r="A52" i="20"/>
  <c r="I52" i="20" s="1"/>
  <c r="A51" i="20"/>
  <c r="I51" i="20" s="1"/>
  <c r="A50" i="20"/>
  <c r="I50" i="20" s="1"/>
  <c r="A49" i="20"/>
  <c r="I49" i="20" s="1"/>
  <c r="A48" i="20"/>
  <c r="I48" i="20" s="1"/>
  <c r="A47" i="20"/>
  <c r="I47" i="20" s="1"/>
  <c r="A46" i="20"/>
  <c r="I46" i="20" s="1"/>
  <c r="A45" i="20"/>
  <c r="I45" i="20" s="1"/>
  <c r="A44" i="20"/>
  <c r="I44" i="20" s="1"/>
  <c r="A43" i="20"/>
  <c r="I43" i="20" s="1"/>
  <c r="A42" i="20"/>
  <c r="I42" i="20" s="1"/>
  <c r="A41" i="20"/>
  <c r="I41" i="20" s="1"/>
  <c r="A40" i="20"/>
  <c r="I40" i="20" s="1"/>
  <c r="A39" i="20"/>
  <c r="I39" i="20" s="1"/>
  <c r="A38" i="20"/>
  <c r="I38" i="20" s="1"/>
  <c r="A37" i="20"/>
  <c r="I37" i="20" s="1"/>
  <c r="A36" i="20"/>
  <c r="I36" i="20" s="1"/>
  <c r="A35" i="20"/>
  <c r="I35" i="20" s="1"/>
  <c r="A34" i="20"/>
  <c r="I34" i="20" s="1"/>
  <c r="A33" i="20"/>
  <c r="I33" i="20" s="1"/>
  <c r="A32" i="20"/>
  <c r="I32" i="20" s="1"/>
  <c r="A31" i="20"/>
  <c r="I31" i="20" s="1"/>
  <c r="A30" i="20"/>
  <c r="I30" i="20" s="1"/>
  <c r="A29" i="20"/>
  <c r="I29" i="20" s="1"/>
  <c r="A28" i="20"/>
  <c r="I28" i="20" s="1"/>
  <c r="A27" i="20"/>
  <c r="I27" i="20" s="1"/>
  <c r="A26" i="20"/>
  <c r="I26" i="20" s="1"/>
  <c r="A25" i="20"/>
  <c r="I25" i="20" s="1"/>
  <c r="A24" i="20"/>
  <c r="I24" i="20" s="1"/>
  <c r="A23" i="20"/>
  <c r="I23" i="20" s="1"/>
  <c r="A22" i="20"/>
  <c r="I22" i="20" s="1"/>
  <c r="A21" i="20"/>
  <c r="I21" i="20" s="1"/>
  <c r="A20" i="20"/>
  <c r="I20" i="20" s="1"/>
  <c r="A19" i="20"/>
  <c r="I19" i="20" s="1"/>
  <c r="A18" i="20"/>
  <c r="I18" i="20" s="1"/>
  <c r="A17" i="20"/>
  <c r="I17" i="20" s="1"/>
  <c r="A16" i="20"/>
  <c r="I16" i="20" s="1"/>
  <c r="A15" i="20"/>
  <c r="I15" i="20" s="1"/>
  <c r="A14" i="20"/>
  <c r="I14" i="20" s="1"/>
  <c r="A13" i="20"/>
  <c r="I13" i="20" s="1"/>
  <c r="A12" i="20"/>
  <c r="I12" i="20" s="1"/>
  <c r="A11" i="20"/>
  <c r="I11" i="20" s="1"/>
  <c r="A10" i="20"/>
  <c r="I10" i="20" s="1"/>
  <c r="A9" i="20"/>
  <c r="I9" i="20" s="1"/>
  <c r="A8" i="20"/>
  <c r="I8" i="20" s="1"/>
  <c r="A7" i="20"/>
  <c r="I7" i="20" s="1"/>
  <c r="A6" i="20"/>
  <c r="I6" i="20" s="1"/>
  <c r="A5" i="20"/>
  <c r="I5" i="20" s="1"/>
  <c r="C55" i="15" l="1"/>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D5" i="20"/>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H10" i="16" l="1"/>
  <c r="J8" i="15"/>
  <c r="G7" i="20"/>
  <c r="D17" i="21"/>
  <c r="J35" i="15"/>
  <c r="J34" i="15"/>
  <c r="J33" i="15"/>
  <c r="J32" i="15"/>
  <c r="J31" i="15"/>
  <c r="J30" i="15"/>
  <c r="J29" i="15"/>
  <c r="J28" i="15"/>
  <c r="J27" i="15"/>
  <c r="J26" i="15"/>
  <c r="H24" i="16"/>
  <c r="H23" i="16"/>
  <c r="H22" i="16"/>
  <c r="H21" i="16"/>
  <c r="H20" i="16"/>
  <c r="H19" i="16"/>
  <c r="H18" i="16"/>
  <c r="H17" i="16"/>
  <c r="H16" i="16"/>
  <c r="H15" i="16"/>
  <c r="H33" i="16"/>
  <c r="H32" i="16"/>
  <c r="H31" i="16"/>
  <c r="H30" i="16"/>
  <c r="H29" i="16"/>
  <c r="H28" i="16"/>
  <c r="H27" i="16"/>
  <c r="H26" i="16"/>
  <c r="H25" i="16"/>
  <c r="I85" i="13" l="1"/>
  <c r="I57" i="13"/>
  <c r="H54" i="16"/>
  <c r="H53" i="16"/>
  <c r="H52" i="16"/>
  <c r="H51" i="16"/>
  <c r="H50" i="16"/>
  <c r="H49" i="16"/>
  <c r="H48" i="16"/>
  <c r="H47" i="16"/>
  <c r="H46" i="16"/>
  <c r="H45" i="16"/>
  <c r="H44" i="16"/>
  <c r="H43" i="16"/>
  <c r="H42" i="16"/>
  <c r="H41" i="16"/>
  <c r="H40" i="16"/>
  <c r="H39" i="16"/>
  <c r="H38" i="16"/>
  <c r="H37" i="16"/>
  <c r="H36" i="16"/>
  <c r="H14" i="16"/>
  <c r="H13" i="16"/>
  <c r="H12" i="16"/>
  <c r="H11" i="16"/>
  <c r="H9" i="16"/>
  <c r="H8" i="16"/>
  <c r="H7" i="16"/>
  <c r="E19" i="21" l="1"/>
  <c r="E20" i="21"/>
  <c r="E17" i="21"/>
  <c r="E21" i="21"/>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0" i="20"/>
  <c r="G19" i="20"/>
  <c r="G18" i="20"/>
  <c r="G17" i="20"/>
  <c r="G16" i="20"/>
  <c r="G15" i="20"/>
  <c r="G14" i="20"/>
  <c r="G13" i="20"/>
  <c r="G12" i="20"/>
  <c r="G11" i="20"/>
  <c r="G10" i="20"/>
  <c r="G9" i="20"/>
  <c r="G8" i="20"/>
  <c r="G6" i="20"/>
  <c r="G5" i="20"/>
  <c r="J6" i="15"/>
  <c r="J7" i="15"/>
  <c r="J9" i="15"/>
  <c r="J10" i="15"/>
  <c r="J11" i="15"/>
  <c r="J12" i="15"/>
  <c r="J13" i="15"/>
  <c r="J14" i="15"/>
  <c r="J15" i="15"/>
  <c r="J16" i="15"/>
  <c r="J17" i="15"/>
  <c r="J18" i="15"/>
  <c r="J19" i="15"/>
  <c r="J20" i="15"/>
  <c r="J21" i="15"/>
  <c r="J22" i="15"/>
  <c r="J23" i="15"/>
  <c r="J24" i="15"/>
  <c r="J25" i="15"/>
  <c r="J36" i="15"/>
  <c r="J37" i="15"/>
  <c r="J38" i="15"/>
  <c r="J39" i="15"/>
  <c r="J40" i="15"/>
  <c r="J41" i="15"/>
  <c r="J42" i="15"/>
  <c r="J43" i="15"/>
  <c r="J44" i="15"/>
  <c r="J45" i="15"/>
  <c r="J46" i="15"/>
  <c r="J47" i="15"/>
  <c r="J48" i="15"/>
  <c r="J49" i="15"/>
  <c r="J50" i="15"/>
  <c r="J51" i="15"/>
  <c r="J52" i="15"/>
  <c r="J53" i="15"/>
  <c r="J54" i="15"/>
  <c r="J55" i="15"/>
  <c r="F4" i="16"/>
  <c r="C5" i="15"/>
  <c r="I29" i="13" l="1"/>
  <c r="E16" i="21" l="1"/>
  <c r="C22" i="21" s="1"/>
  <c r="C16" i="21"/>
</calcChain>
</file>

<file path=xl/sharedStrings.xml><?xml version="1.0" encoding="utf-8"?>
<sst xmlns="http://schemas.openxmlformats.org/spreadsheetml/2006/main" count="483" uniqueCount="209">
  <si>
    <t>品種</t>
    <rPh sb="0" eb="2">
      <t>ヒンシュ</t>
    </rPh>
    <phoneticPr fontId="2"/>
  </si>
  <si>
    <t>毛色</t>
    <rPh sb="0" eb="2">
      <t>ケイロ</t>
    </rPh>
    <phoneticPr fontId="2"/>
  </si>
  <si>
    <t>性別</t>
    <rPh sb="0" eb="2">
      <t>セイベツ</t>
    </rPh>
    <phoneticPr fontId="2"/>
  </si>
  <si>
    <t>産地</t>
    <rPh sb="0" eb="2">
      <t>サンチ</t>
    </rPh>
    <phoneticPr fontId="2"/>
  </si>
  <si>
    <t>所有者</t>
    <rPh sb="0" eb="3">
      <t>ショユウシャ</t>
    </rPh>
    <phoneticPr fontId="2"/>
  </si>
  <si>
    <t>年齢</t>
    <rPh sb="0" eb="2">
      <t>ネンレイ</t>
    </rPh>
    <phoneticPr fontId="2"/>
  </si>
  <si>
    <t>団体名</t>
    <rPh sb="0" eb="2">
      <t>ダンタイ</t>
    </rPh>
    <rPh sb="2" eb="3">
      <t>メイ</t>
    </rPh>
    <phoneticPr fontId="2"/>
  </si>
  <si>
    <t>JEF登録番号</t>
    <rPh sb="3" eb="5">
      <t>トウロク</t>
    </rPh>
    <rPh sb="5" eb="7">
      <t>バンゴウ</t>
    </rPh>
    <phoneticPr fontId="2"/>
  </si>
  <si>
    <t>参加馬匹</t>
    <rPh sb="0" eb="2">
      <t>サンカ</t>
    </rPh>
    <rPh sb="2" eb="4">
      <t>バヒツ</t>
    </rPh>
    <phoneticPr fontId="2"/>
  </si>
  <si>
    <t>参加選手</t>
    <rPh sb="0" eb="2">
      <t>サンカ</t>
    </rPh>
    <rPh sb="2" eb="4">
      <t>センシュ</t>
    </rPh>
    <phoneticPr fontId="2"/>
  </si>
  <si>
    <t>ふりがな</t>
    <phoneticPr fontId="2"/>
  </si>
  <si>
    <t>エントリー数</t>
    <rPh sb="5" eb="6">
      <t>スウ</t>
    </rPh>
    <phoneticPr fontId="2"/>
  </si>
  <si>
    <t>エントリー料</t>
    <rPh sb="5" eb="6">
      <t>リョウ</t>
    </rPh>
    <phoneticPr fontId="2"/>
  </si>
  <si>
    <t>小計</t>
    <rPh sb="0" eb="2">
      <t>ショウケイ</t>
    </rPh>
    <phoneticPr fontId="2"/>
  </si>
  <si>
    <t>① エントリー料 計</t>
    <rPh sb="7" eb="8">
      <t>リョウ</t>
    </rPh>
    <rPh sb="9" eb="10">
      <t>ケイ</t>
    </rPh>
    <phoneticPr fontId="2"/>
  </si>
  <si>
    <t>￥</t>
    <phoneticPr fontId="2"/>
  </si>
  <si>
    <t>合計（①＋②＋③＋④）</t>
    <rPh sb="0" eb="2">
      <t>ゴウケイ</t>
    </rPh>
    <phoneticPr fontId="2"/>
  </si>
  <si>
    <t>￥</t>
  </si>
  <si>
    <t>③</t>
    <phoneticPr fontId="2"/>
  </si>
  <si>
    <t>②</t>
    <phoneticPr fontId="2"/>
  </si>
  <si>
    <t>エントリー申込書合計(         )枚</t>
    <rPh sb="5" eb="8">
      <t>モウシコミショ</t>
    </rPh>
    <rPh sb="8" eb="10">
      <t>ゴウケイ</t>
    </rPh>
    <rPh sb="21" eb="22">
      <t>マイ</t>
    </rPh>
    <phoneticPr fontId="2"/>
  </si>
  <si>
    <t>①</t>
    <phoneticPr fontId="2"/>
  </si>
  <si>
    <t>馬匹登録料</t>
    <rPh sb="0" eb="2">
      <t>バヒツ</t>
    </rPh>
    <rPh sb="2" eb="4">
      <t>トウロク</t>
    </rPh>
    <rPh sb="4" eb="5">
      <t>リョウ</t>
    </rPh>
    <phoneticPr fontId="2"/>
  </si>
  <si>
    <t>MD-2</t>
    <phoneticPr fontId="2"/>
  </si>
  <si>
    <t>MC-2</t>
    <phoneticPr fontId="2"/>
  </si>
  <si>
    <t>￥</t>
    <phoneticPr fontId="2"/>
  </si>
  <si>
    <t>／</t>
    <phoneticPr fontId="2"/>
  </si>
  <si>
    <t>その他連絡事項・特記事項等ございましたらご記入下さい</t>
    <rPh sb="2" eb="3">
      <t>タ</t>
    </rPh>
    <rPh sb="3" eb="5">
      <t>レンラク</t>
    </rPh>
    <rPh sb="5" eb="7">
      <t>ジコウ</t>
    </rPh>
    <rPh sb="8" eb="10">
      <t>トッキ</t>
    </rPh>
    <rPh sb="10" eb="13">
      <t>ジコウトウ</t>
    </rPh>
    <rPh sb="21" eb="23">
      <t>キニュウ</t>
    </rPh>
    <rPh sb="23" eb="24">
      <t>クダ</t>
    </rPh>
    <phoneticPr fontId="2"/>
  </si>
  <si>
    <t>団体名：</t>
    <phoneticPr fontId="2"/>
  </si>
  <si>
    <t>選手名</t>
    <rPh sb="0" eb="3">
      <t>センシュメイ</t>
    </rPh>
    <phoneticPr fontId="2"/>
  </si>
  <si>
    <t>JEF登録グレード</t>
    <phoneticPr fontId="2"/>
  </si>
  <si>
    <t xml:space="preserve"> </t>
    <phoneticPr fontId="2"/>
  </si>
  <si>
    <t>担当者名</t>
  </si>
  <si>
    <t>Tel</t>
    <phoneticPr fontId="2"/>
  </si>
  <si>
    <t>Fax</t>
    <phoneticPr fontId="2"/>
  </si>
  <si>
    <t>大会期間中連絡用Tel</t>
    <rPh sb="0" eb="2">
      <t>タイカイ</t>
    </rPh>
    <rPh sb="2" eb="5">
      <t>キカンチュウ</t>
    </rPh>
    <rPh sb="5" eb="8">
      <t>レンラクヨウ</t>
    </rPh>
    <phoneticPr fontId="2"/>
  </si>
  <si>
    <t>（前回）</t>
    <phoneticPr fontId="2"/>
  </si>
  <si>
    <t>（最新）</t>
    <phoneticPr fontId="2"/>
  </si>
  <si>
    <t>MD-1</t>
  </si>
  <si>
    <t>MC-1</t>
  </si>
  <si>
    <t>MB-1</t>
  </si>
  <si>
    <t>MB-2</t>
    <phoneticPr fontId="2"/>
  </si>
  <si>
    <t>MDグランプリ</t>
    <phoneticPr fontId="2"/>
  </si>
  <si>
    <t>MCグランプリ</t>
    <phoneticPr fontId="2"/>
  </si>
  <si>
    <t>MBグランプリ</t>
    <phoneticPr fontId="2"/>
  </si>
  <si>
    <t>MAグランプリ</t>
    <phoneticPr fontId="2"/>
  </si>
  <si>
    <r>
      <rPr>
        <b/>
        <sz val="11"/>
        <rFont val="Yu Gothic UI"/>
        <family val="3"/>
        <charset val="128"/>
      </rPr>
      <t>退厩予定日：</t>
    </r>
    <r>
      <rPr>
        <sz val="11"/>
        <rFont val="Yu Gothic UI"/>
        <family val="3"/>
        <charset val="128"/>
      </rPr>
      <t>　　　　　月　　　　　日</t>
    </r>
    <phoneticPr fontId="2"/>
  </si>
  <si>
    <r>
      <rPr>
        <b/>
        <sz val="11"/>
        <rFont val="Yu Gothic UI"/>
        <family val="3"/>
        <charset val="128"/>
      </rPr>
      <t>入厩予定日時：</t>
    </r>
    <r>
      <rPr>
        <sz val="11"/>
        <rFont val="Yu Gothic UI"/>
        <family val="3"/>
        <charset val="128"/>
      </rPr>
      <t>　　　　　月　　　　　日</t>
    </r>
    <rPh sb="0" eb="2">
      <t>ニュウキュウ</t>
    </rPh>
    <rPh sb="2" eb="4">
      <t>ヨテイ</t>
    </rPh>
    <rPh sb="4" eb="6">
      <t>ニチジ</t>
    </rPh>
    <rPh sb="12" eb="13">
      <t>ツキ</t>
    </rPh>
    <rPh sb="18" eb="19">
      <t>ヒ</t>
    </rPh>
    <phoneticPr fontId="2"/>
  </si>
  <si>
    <t>AM
PM　　　　：　　　　頃</t>
    <rPh sb="0" eb="15">
      <t>コロ</t>
    </rPh>
    <phoneticPr fontId="2"/>
  </si>
  <si>
    <t>AM
PM　　　　：　　　　頃</t>
    <phoneticPr fontId="2"/>
  </si>
  <si>
    <t>宿泊（素泊）
@\3,000円</t>
    <rPh sb="0" eb="2">
      <t>シュクハク</t>
    </rPh>
    <rPh sb="14" eb="15">
      <t>エン</t>
    </rPh>
    <phoneticPr fontId="2"/>
  </si>
  <si>
    <t>お弁当
＠1,000円</t>
    <rPh sb="10" eb="11">
      <t>エン</t>
    </rPh>
    <phoneticPr fontId="2"/>
  </si>
  <si>
    <t>お支払方法：</t>
    <rPh sb="1" eb="3">
      <t>シハライ</t>
    </rPh>
    <rPh sb="3" eb="5">
      <t>ホウホウ</t>
    </rPh>
    <phoneticPr fontId="2"/>
  </si>
  <si>
    <t>銀行振込　　　　　　／　　　　　　当日現金持参</t>
    <phoneticPr fontId="2"/>
  </si>
  <si>
    <t>（どちらかを○で囲んで下さい）</t>
  </si>
  <si>
    <t>× (　　　 　)個＝</t>
    <rPh sb="9" eb="10">
      <t>コ</t>
    </rPh>
    <phoneticPr fontId="2"/>
  </si>
  <si>
    <t>チャレンジジャンプ-1</t>
    <phoneticPr fontId="2"/>
  </si>
  <si>
    <t>（90cm）</t>
    <phoneticPr fontId="2"/>
  </si>
  <si>
    <t>チャレンジジャンプ-2</t>
    <phoneticPr fontId="2"/>
  </si>
  <si>
    <t>チャレンジジャンプ-3</t>
    <phoneticPr fontId="2"/>
  </si>
  <si>
    <t>LB-1</t>
    <phoneticPr fontId="2"/>
  </si>
  <si>
    <t>（100cm）</t>
    <phoneticPr fontId="2"/>
  </si>
  <si>
    <t>LB-2</t>
    <phoneticPr fontId="2"/>
  </si>
  <si>
    <t>LB-3</t>
    <phoneticPr fontId="2"/>
  </si>
  <si>
    <r>
      <t>しもつけスピード</t>
    </r>
    <r>
      <rPr>
        <sz val="10"/>
        <rFont val="Yu Gothic UI"/>
        <family val="3"/>
        <charset val="128"/>
      </rPr>
      <t>（MA）</t>
    </r>
    <phoneticPr fontId="2"/>
  </si>
  <si>
    <r>
      <t>しもつけグランプリ</t>
    </r>
    <r>
      <rPr>
        <sz val="10"/>
        <rFont val="Yu Gothic UI"/>
        <family val="3"/>
        <charset val="128"/>
      </rPr>
      <t>（SB）</t>
    </r>
    <phoneticPr fontId="2"/>
  </si>
  <si>
    <t>※宿泊については他団体の方と相部屋をお願いする場合がございます。あらかじめご了承ください。</t>
    <rPh sb="1" eb="3">
      <t>シュクハク</t>
    </rPh>
    <rPh sb="8" eb="9">
      <t>タ</t>
    </rPh>
    <rPh sb="9" eb="11">
      <t>ダンタイ</t>
    </rPh>
    <rPh sb="12" eb="13">
      <t>カタ</t>
    </rPh>
    <rPh sb="14" eb="17">
      <t>アイベヤ</t>
    </rPh>
    <rPh sb="19" eb="20">
      <t>ネガ</t>
    </rPh>
    <rPh sb="23" eb="25">
      <t>バアイ</t>
    </rPh>
    <rPh sb="38" eb="40">
      <t>リョウショウ</t>
    </rPh>
    <phoneticPr fontId="2"/>
  </si>
  <si>
    <t>× (　　 　　　)頭＝</t>
    <rPh sb="9" eb="10">
      <t>トウ</t>
    </rPh>
    <phoneticPr fontId="2"/>
  </si>
  <si>
    <t>男性× (　　　 )名＝
女性× (　　　 )名＝</t>
    <rPh sb="0" eb="2">
      <t>ダンセイ</t>
    </rPh>
    <rPh sb="10" eb="11">
      <t>メイ</t>
    </rPh>
    <rPh sb="13" eb="15">
      <t>ジョセイ</t>
    </rPh>
    <phoneticPr fontId="2"/>
  </si>
  <si>
    <t>男性× (　　　 )名＝
女性× (　　　 )名＝</t>
    <rPh sb="0" eb="2">
      <t>ダンセイ</t>
    </rPh>
    <rPh sb="13" eb="15">
      <t>ジョセイ</t>
    </rPh>
    <phoneticPr fontId="2"/>
  </si>
  <si>
    <t>中D / 中C / 中B / 中A / 大B / 大A</t>
    <phoneticPr fontId="2"/>
  </si>
  <si>
    <t xml:space="preserve">牡 / 牝 / 騙 </t>
    <rPh sb="0" eb="1">
      <t>オス</t>
    </rPh>
    <rPh sb="4" eb="5">
      <t>メス</t>
    </rPh>
    <rPh sb="8" eb="9">
      <t>ダマ</t>
    </rPh>
    <phoneticPr fontId="2"/>
  </si>
  <si>
    <t>馬名（漢字にはフリガナをお願いします）</t>
    <rPh sb="0" eb="2">
      <t>バメイ</t>
    </rPh>
    <rPh sb="3" eb="5">
      <t>カンジ</t>
    </rPh>
    <rPh sb="13" eb="14">
      <t>ネガ</t>
    </rPh>
    <phoneticPr fontId="2"/>
  </si>
  <si>
    <t>④</t>
    <phoneticPr fontId="2"/>
  </si>
  <si>
    <t>上記出場選手は、本大会に参加するにあたり、選手として、大会の趣旨、ルールを遵守し、スポーツマンシップを発揮して競技し、人馬とも万一事故ありたる時も決して意義は申しません。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</si>
  <si>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令和　　　　年　　　　月　　　　日</t>
    <rPh sb="0" eb="2">
      <t>レイワ</t>
    </rPh>
    <rPh sb="6" eb="7">
      <t>ネン</t>
    </rPh>
    <rPh sb="11" eb="12">
      <t>ガツ</t>
    </rPh>
    <rPh sb="16" eb="17">
      <t>ニチ</t>
    </rPh>
    <phoneticPr fontId="2"/>
  </si>
  <si>
    <t>団体または責任者名　</t>
    <rPh sb="0" eb="2">
      <t>ダンタイ</t>
    </rPh>
    <rPh sb="5" eb="8">
      <t>セキニンシャ</t>
    </rPh>
    <rPh sb="8" eb="9">
      <t>メイ</t>
    </rPh>
    <phoneticPr fontId="2"/>
  </si>
  <si>
    <t>※参加馬匹のインフルエンザ予防接種日は近２回分の日付を記入して下さい。日本馬術連盟の定める防疫規程に抵触する馬匹については入厩をお断りする場合がございます。</t>
    <phoneticPr fontId="2"/>
  </si>
  <si>
    <t>インフルエンザ予防接種履歴</t>
    <rPh sb="7" eb="9">
      <t>ヨボウ</t>
    </rPh>
    <rPh sb="9" eb="11">
      <t>セッシュ</t>
    </rPh>
    <rPh sb="11" eb="13">
      <t>リレキ</t>
    </rPh>
    <phoneticPr fontId="2"/>
  </si>
  <si>
    <t>第55回しもつけ乗馬大会</t>
    <rPh sb="0" eb="1">
      <t>ダイ</t>
    </rPh>
    <rPh sb="3" eb="4">
      <t>カイ</t>
    </rPh>
    <rPh sb="8" eb="10">
      <t>ジョウバ</t>
    </rPh>
    <rPh sb="10" eb="12">
      <t>タイカイ</t>
    </rPh>
    <phoneticPr fontId="2"/>
  </si>
  <si>
    <t>参加人馬登録表</t>
    <phoneticPr fontId="2"/>
  </si>
  <si>
    <t>兼 誓約書</t>
    <phoneticPr fontId="2"/>
  </si>
  <si>
    <t>JEF騎乗者資格</t>
    <rPh sb="3" eb="5">
      <t>キジョウ</t>
    </rPh>
    <rPh sb="5" eb="6">
      <t>シャ</t>
    </rPh>
    <rPh sb="6" eb="8">
      <t>シカク</t>
    </rPh>
    <phoneticPr fontId="2"/>
  </si>
  <si>
    <t>誓約
印またはサイン</t>
    <rPh sb="0" eb="2">
      <t>セイヤク</t>
    </rPh>
    <rPh sb="3" eb="4">
      <t>イン</t>
    </rPh>
    <phoneticPr fontId="2"/>
  </si>
  <si>
    <t xml:space="preserve">           年
       /</t>
    <rPh sb="11" eb="12">
      <t>ネン</t>
    </rPh>
    <phoneticPr fontId="2"/>
  </si>
  <si>
    <t>※新型コロナ感染症対策の為、宿泊はホテル等をご利用ください</t>
    <rPh sb="1" eb="3">
      <t>シンガタ</t>
    </rPh>
    <rPh sb="6" eb="9">
      <t>カンセンショウ</t>
    </rPh>
    <rPh sb="9" eb="11">
      <t>タイサク</t>
    </rPh>
    <rPh sb="12" eb="13">
      <t>タメ</t>
    </rPh>
    <rPh sb="14" eb="16">
      <t>シュクハク</t>
    </rPh>
    <rPh sb="20" eb="21">
      <t>トウ</t>
    </rPh>
    <rPh sb="23" eb="25">
      <t>リヨウ</t>
    </rPh>
    <phoneticPr fontId="2"/>
  </si>
  <si>
    <t>男 / 女</t>
    <rPh sb="0" eb="1">
      <t>オトコ</t>
    </rPh>
    <rPh sb="4" eb="5">
      <t>オンナ</t>
    </rPh>
    <phoneticPr fontId="2"/>
  </si>
  <si>
    <t>×</t>
  </si>
  <si>
    <t>×</t>
    <phoneticPr fontId="2"/>
  </si>
  <si>
    <t>※チャレンジジャンプ・LBについて、プロの参加は全てOPとします。オープン参加選手は名前の前に「OP」を記入してください。</t>
    <rPh sb="21" eb="23">
      <t>サンカ</t>
    </rPh>
    <rPh sb="24" eb="25">
      <t>スベ</t>
    </rPh>
    <rPh sb="37" eb="39">
      <t>サンカ</t>
    </rPh>
    <rPh sb="39" eb="41">
      <t>センシュ</t>
    </rPh>
    <rPh sb="42" eb="44">
      <t>ナマエ</t>
    </rPh>
    <rPh sb="45" eb="46">
      <t>マエ</t>
    </rPh>
    <rPh sb="52" eb="54">
      <t>キニュウ</t>
    </rPh>
    <phoneticPr fontId="2"/>
  </si>
  <si>
    <t>JEF登録
グレード</t>
    <phoneticPr fontId="2"/>
  </si>
  <si>
    <t>競技No</t>
    <rPh sb="0" eb="2">
      <t>キョウギ</t>
    </rPh>
    <phoneticPr fontId="2"/>
  </si>
  <si>
    <t>馬匹名</t>
    <rPh sb="0" eb="2">
      <t>バヒツ</t>
    </rPh>
    <rPh sb="2" eb="3">
      <t>メイ</t>
    </rPh>
    <phoneticPr fontId="2"/>
  </si>
  <si>
    <t>所属</t>
    <rPh sb="0" eb="2">
      <t>ショゾク</t>
    </rPh>
    <phoneticPr fontId="2"/>
  </si>
  <si>
    <t>選手会員番号</t>
    <rPh sb="0" eb="2">
      <t>センシュ</t>
    </rPh>
    <rPh sb="2" eb="4">
      <t>カイイン</t>
    </rPh>
    <rPh sb="4" eb="6">
      <t>バンゴウ</t>
    </rPh>
    <phoneticPr fontId="2"/>
  </si>
  <si>
    <t>馬匹登録番号</t>
    <rPh sb="0" eb="2">
      <t>バヒツ</t>
    </rPh>
    <rPh sb="2" eb="4">
      <t>トウロク</t>
    </rPh>
    <rPh sb="4" eb="6">
      <t>バンゴウ</t>
    </rPh>
    <phoneticPr fontId="2"/>
  </si>
  <si>
    <t>OP参加</t>
    <rPh sb="2" eb="4">
      <t>サンカ</t>
    </rPh>
    <phoneticPr fontId="2"/>
  </si>
  <si>
    <t>競技名</t>
    <rPh sb="0" eb="2">
      <t>キョウギ</t>
    </rPh>
    <rPh sb="2" eb="3">
      <t>メイ</t>
    </rPh>
    <phoneticPr fontId="2"/>
  </si>
  <si>
    <t>馬名</t>
    <rPh sb="0" eb="2">
      <t>バメイ</t>
    </rPh>
    <phoneticPr fontId="2"/>
  </si>
  <si>
    <t>※馬名が漢字の場合はフリガナをご記入下さい</t>
    <rPh sb="1" eb="3">
      <t>バメイ</t>
    </rPh>
    <rPh sb="4" eb="6">
      <t>カンジ</t>
    </rPh>
    <rPh sb="7" eb="9">
      <t>バアイ</t>
    </rPh>
    <rPh sb="16" eb="18">
      <t>キニュウ</t>
    </rPh>
    <rPh sb="18" eb="19">
      <t>クダ</t>
    </rPh>
    <phoneticPr fontId="2"/>
  </si>
  <si>
    <t>※選手名・ふりがなは、苗字と名前の間に全角スペースを入れてください</t>
    <rPh sb="1" eb="4">
      <t>センシュメイ</t>
    </rPh>
    <rPh sb="11" eb="13">
      <t>ミョウジ</t>
    </rPh>
    <rPh sb="14" eb="16">
      <t>ナマエ</t>
    </rPh>
    <rPh sb="17" eb="18">
      <t>アイダ</t>
    </rPh>
    <rPh sb="19" eb="21">
      <t>ゼンカク</t>
    </rPh>
    <rPh sb="26" eb="27">
      <t>イ</t>
    </rPh>
    <phoneticPr fontId="2"/>
  </si>
  <si>
    <t>担当者名</t>
    <rPh sb="0" eb="3">
      <t>タントウシャ</t>
    </rPh>
    <rPh sb="3" eb="4">
      <t>メイ</t>
    </rPh>
    <phoneticPr fontId="2"/>
  </si>
  <si>
    <t>E-mail</t>
    <phoneticPr fontId="2"/>
  </si>
  <si>
    <t>タイムテーブル等送付希望先</t>
    <rPh sb="7" eb="8">
      <t>トウ</t>
    </rPh>
    <rPh sb="8" eb="10">
      <t>ソウフ</t>
    </rPh>
    <rPh sb="10" eb="12">
      <t>キボウ</t>
    </rPh>
    <rPh sb="12" eb="13">
      <t>サキ</t>
    </rPh>
    <phoneticPr fontId="2"/>
  </si>
  <si>
    <t>合計</t>
    <rPh sb="0" eb="2">
      <t>ゴウケイ</t>
    </rPh>
    <phoneticPr fontId="2"/>
  </si>
  <si>
    <t>お支払方法</t>
    <rPh sb="1" eb="3">
      <t>シハライ</t>
    </rPh>
    <rPh sb="3" eb="5">
      <t>ホウホウ</t>
    </rPh>
    <phoneticPr fontId="2"/>
  </si>
  <si>
    <t>入厩予定</t>
    <rPh sb="0" eb="2">
      <t>ニュウキュウ</t>
    </rPh>
    <rPh sb="2" eb="4">
      <t>ヨテイ</t>
    </rPh>
    <phoneticPr fontId="2"/>
  </si>
  <si>
    <t>馬運車駐車台数</t>
    <rPh sb="0" eb="3">
      <t>バウンシャ</t>
    </rPh>
    <rPh sb="3" eb="5">
      <t>チュウシャ</t>
    </rPh>
    <rPh sb="5" eb="7">
      <t>ダイスウ</t>
    </rPh>
    <phoneticPr fontId="2"/>
  </si>
  <si>
    <t>FEIパスポートNo</t>
    <phoneticPr fontId="2"/>
  </si>
  <si>
    <t>※CSI-W参加馬はご記入下さい</t>
    <rPh sb="6" eb="8">
      <t>サンカ</t>
    </rPh>
    <rPh sb="8" eb="9">
      <t>バ</t>
    </rPh>
    <rPh sb="11" eb="13">
      <t>キニュウ</t>
    </rPh>
    <rPh sb="13" eb="14">
      <t>クダ</t>
    </rPh>
    <phoneticPr fontId="2"/>
  </si>
  <si>
    <t>銀行振込　／　当日現金持参</t>
    <rPh sb="0" eb="2">
      <t>ギンコウ</t>
    </rPh>
    <rPh sb="2" eb="4">
      <t>フリコミ</t>
    </rPh>
    <rPh sb="7" eb="9">
      <t>トウジツ</t>
    </rPh>
    <rPh sb="9" eb="11">
      <t>ゲンキン</t>
    </rPh>
    <rPh sb="11" eb="13">
      <t>ジサン</t>
    </rPh>
    <phoneticPr fontId="2"/>
  </si>
  <si>
    <t>AM / PM</t>
    <phoneticPr fontId="2"/>
  </si>
  <si>
    <t>駐車する　／　しない</t>
    <rPh sb="0" eb="2">
      <t>チュウシャ</t>
    </rPh>
    <phoneticPr fontId="2"/>
  </si>
  <si>
    <t>Fax / E-mail どちらかご指定ください</t>
    <rPh sb="18" eb="20">
      <t>シテイ</t>
    </rPh>
    <phoneticPr fontId="2"/>
  </si>
  <si>
    <t>備考・特記事項等ございましたらご記入ください</t>
    <rPh sb="0" eb="2">
      <t>ビコウ</t>
    </rPh>
    <rPh sb="3" eb="5">
      <t>トッキ</t>
    </rPh>
    <rPh sb="5" eb="7">
      <t>ジコウ</t>
    </rPh>
    <rPh sb="7" eb="8">
      <t>トウ</t>
    </rPh>
    <rPh sb="16" eb="18">
      <t>キニュウ</t>
    </rPh>
    <phoneticPr fontId="2"/>
  </si>
  <si>
    <t>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</si>
  <si>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出場選手並びに関係者は全て主催者から求められた感染症拡大防止の対策に応じるとともに、競技会終了後２週間以内に新型コロナウイルス感染症を発症した場合は、主催者に対して速やかに濃厚接触者の有無等について報告します。 また、所轄の保健所、医療機関等が求める感染経路確認の調査等に協力します。</t>
    <phoneticPr fontId="2"/>
  </si>
  <si>
    <r>
      <t>　 大会参加誓約</t>
    </r>
    <r>
      <rPr>
        <sz val="10"/>
        <rFont val="Yu Gothic UI"/>
        <family val="3"/>
        <charset val="128"/>
      </rPr>
      <t>（内容同意の上、□にチェックを入れて下さい）</t>
    </r>
    <rPh sb="2" eb="4">
      <t>タイカイ</t>
    </rPh>
    <rPh sb="4" eb="6">
      <t>サンカ</t>
    </rPh>
    <rPh sb="6" eb="8">
      <t>セイヤク</t>
    </rPh>
    <rPh sb="9" eb="11">
      <t>ナイヨウ</t>
    </rPh>
    <rPh sb="11" eb="13">
      <t>ドウイ</t>
    </rPh>
    <rPh sb="14" eb="15">
      <t>ウエ</t>
    </rPh>
    <rPh sb="23" eb="24">
      <t>イ</t>
    </rPh>
    <rPh sb="26" eb="27">
      <t>クダ</t>
    </rPh>
    <phoneticPr fontId="2"/>
  </si>
  <si>
    <r>
      <t>　 新型コロナ感染症対策に関する誓約</t>
    </r>
    <r>
      <rPr>
        <sz val="10"/>
        <rFont val="Yu Gothic UI"/>
        <family val="3"/>
        <charset val="128"/>
      </rPr>
      <t>（内容同意の上、□にチェックを入れて下さい）</t>
    </r>
    <rPh sb="2" eb="4">
      <t>シンガタ</t>
    </rPh>
    <rPh sb="7" eb="10">
      <t>カンセンショウ</t>
    </rPh>
    <rPh sb="10" eb="12">
      <t>タイサク</t>
    </rPh>
    <rPh sb="13" eb="14">
      <t>カン</t>
    </rPh>
    <rPh sb="16" eb="18">
      <t>セイヤク</t>
    </rPh>
    <rPh sb="19" eb="21">
      <t>ナイヨウ</t>
    </rPh>
    <rPh sb="21" eb="23">
      <t>ドウイ</t>
    </rPh>
    <rPh sb="24" eb="25">
      <t>ウエ</t>
    </rPh>
    <rPh sb="33" eb="34">
      <t>イ</t>
    </rPh>
    <rPh sb="36" eb="37">
      <t>クダ</t>
    </rPh>
    <phoneticPr fontId="2"/>
  </si>
  <si>
    <t>団体情報</t>
    <rPh sb="0" eb="2">
      <t>ダンタイ</t>
    </rPh>
    <rPh sb="2" eb="4">
      <t>ジョウホウ</t>
    </rPh>
    <phoneticPr fontId="2"/>
  </si>
  <si>
    <t>誓約</t>
    <rPh sb="0" eb="2">
      <t>セイヤク</t>
    </rPh>
    <phoneticPr fontId="2"/>
  </si>
  <si>
    <t>料金</t>
    <rPh sb="0" eb="2">
      <t>リョウキン</t>
    </rPh>
    <phoneticPr fontId="2"/>
  </si>
  <si>
    <t>その他</t>
    <rPh sb="2" eb="3">
      <t>タ</t>
    </rPh>
    <phoneticPr fontId="2"/>
  </si>
  <si>
    <t>選手</t>
    <rPh sb="0" eb="2">
      <t>センシュ</t>
    </rPh>
    <phoneticPr fontId="2"/>
  </si>
  <si>
    <t>馬匹</t>
    <rPh sb="0" eb="2">
      <t>バヒツ</t>
    </rPh>
    <phoneticPr fontId="2"/>
  </si>
  <si>
    <t>エントリー</t>
    <phoneticPr fontId="2"/>
  </si>
  <si>
    <t>団体情報・合計計算書</t>
    <rPh sb="0" eb="2">
      <t>ダンタイ</t>
    </rPh>
    <rPh sb="2" eb="4">
      <t>ジョウホウ</t>
    </rPh>
    <rPh sb="5" eb="7">
      <t>ゴウケイ</t>
    </rPh>
    <rPh sb="7" eb="10">
      <t>ケイサンショ</t>
    </rPh>
    <phoneticPr fontId="2"/>
  </si>
  <si>
    <t>申込書
送信</t>
    <rPh sb="0" eb="3">
      <t>モウシコミショ</t>
    </rPh>
    <rPh sb="4" eb="6">
      <t>ソウシン</t>
    </rPh>
    <phoneticPr fontId="2"/>
  </si>
  <si>
    <t>チャレンジジャンプ-1</t>
  </si>
  <si>
    <t>OP</t>
  </si>
  <si>
    <t>山田　一郎</t>
    <rPh sb="0" eb="2">
      <t>ヤマダ</t>
    </rPh>
    <rPh sb="3" eb="5">
      <t>イチロウ</t>
    </rPh>
    <phoneticPr fontId="2"/>
  </si>
  <si>
    <t>やまだ　いちろう</t>
  </si>
  <si>
    <t>男</t>
  </si>
  <si>
    <t>A級</t>
  </si>
  <si>
    <t>牡</t>
  </si>
  <si>
    <t>中障害D</t>
  </si>
  <si>
    <t>（入力例）</t>
    <rPh sb="1" eb="3">
      <t>ニュウリョク</t>
    </rPh>
    <rPh sb="3" eb="4">
      <t>レイ</t>
    </rPh>
    <phoneticPr fontId="2"/>
  </si>
  <si>
    <t>鹿毛</t>
    <rPh sb="0" eb="2">
      <t>カゲ</t>
    </rPh>
    <phoneticPr fontId="2"/>
  </si>
  <si>
    <t>北海道</t>
    <rPh sb="0" eb="3">
      <t>ホッカイドウ</t>
    </rPh>
    <phoneticPr fontId="2"/>
  </si>
  <si>
    <t>サラブレッド</t>
    <phoneticPr fontId="2"/>
  </si>
  <si>
    <t>123AB45</t>
    <phoneticPr fontId="2"/>
  </si>
  <si>
    <t>ウマノナマエ</t>
  </si>
  <si>
    <t>ウマノナマエ</t>
    <phoneticPr fontId="2"/>
  </si>
  <si>
    <t>UMA NO NAMAE</t>
    <phoneticPr fontId="2"/>
  </si>
  <si>
    <t>サンプルホースクラブ</t>
    <phoneticPr fontId="2"/>
  </si>
  <si>
    <t>馬名（FEI登録名）</t>
    <rPh sb="0" eb="2">
      <t>バメイ</t>
    </rPh>
    <rPh sb="6" eb="8">
      <t>トウロク</t>
    </rPh>
    <rPh sb="8" eb="9">
      <t>メイ</t>
    </rPh>
    <phoneticPr fontId="2"/>
  </si>
  <si>
    <t>競技会名</t>
    <rPh sb="0" eb="3">
      <t>キョウギカイ</t>
    </rPh>
    <rPh sb="3" eb="4">
      <t>メイ</t>
    </rPh>
    <phoneticPr fontId="2"/>
  </si>
  <si>
    <t>ＪＥＦカテゴリ</t>
    <phoneticPr fontId="2"/>
  </si>
  <si>
    <t>★★</t>
    <phoneticPr fontId="2"/>
  </si>
  <si>
    <t>備考</t>
    <rPh sb="0" eb="2">
      <t>ビコウ</t>
    </rPh>
    <phoneticPr fontId="2"/>
  </si>
  <si>
    <t>第13回オールレディース＆ダンディークラシック</t>
    <rPh sb="0" eb="1">
      <t>ダイ</t>
    </rPh>
    <rPh sb="3" eb="4">
      <t>カイ</t>
    </rPh>
    <phoneticPr fontId="2"/>
  </si>
  <si>
    <t>エントリー料（OP）</t>
    <rPh sb="5" eb="6">
      <t>リョウ</t>
    </rPh>
    <phoneticPr fontId="2"/>
  </si>
  <si>
    <t>お弁当（金）</t>
    <rPh sb="1" eb="3">
      <t>ベントウ</t>
    </rPh>
    <rPh sb="4" eb="5">
      <t>キン</t>
    </rPh>
    <phoneticPr fontId="2"/>
  </si>
  <si>
    <t>お弁当（土）</t>
    <rPh sb="1" eb="3">
      <t>ベントウ</t>
    </rPh>
    <rPh sb="4" eb="5">
      <t>ド</t>
    </rPh>
    <phoneticPr fontId="2"/>
  </si>
  <si>
    <t>お弁当（日）</t>
    <rPh sb="1" eb="3">
      <t>ベントウ</t>
    </rPh>
    <rPh sb="4" eb="5">
      <t>ニチ</t>
    </rPh>
    <phoneticPr fontId="2"/>
  </si>
  <si>
    <t>※競技No・選手会員番号・馬匹登録番号は自動で入力されます</t>
    <phoneticPr fontId="2"/>
  </si>
  <si>
    <t>スターティングクラス（90cm）</t>
    <phoneticPr fontId="2"/>
  </si>
  <si>
    <t>ウェルカムステークス（100cm）</t>
    <phoneticPr fontId="2"/>
  </si>
  <si>
    <t>スピード＆ハンディネスMD</t>
    <phoneticPr fontId="2"/>
  </si>
  <si>
    <t>スピード＆ハンディネスMC</t>
    <phoneticPr fontId="2"/>
  </si>
  <si>
    <t>スピード＆ハンディネスMB</t>
    <phoneticPr fontId="2"/>
  </si>
  <si>
    <t>スピード＆ハンディネスMA</t>
    <phoneticPr fontId="2"/>
  </si>
  <si>
    <t>MBノーマル</t>
    <phoneticPr fontId="2"/>
  </si>
  <si>
    <t>MAノーマル</t>
    <phoneticPr fontId="2"/>
  </si>
  <si>
    <t>L&amp;Dカップ（100cm）</t>
    <phoneticPr fontId="2"/>
  </si>
  <si>
    <t>MDノーマル</t>
    <phoneticPr fontId="2"/>
  </si>
  <si>
    <t>L&amp;Dノーマル（120cm）</t>
    <phoneticPr fontId="2"/>
  </si>
  <si>
    <t>ホープフルクラス（90cm）</t>
    <phoneticPr fontId="2"/>
  </si>
  <si>
    <t>大障害SB</t>
    <rPh sb="0" eb="3">
      <t>ダイショウガイ</t>
    </rPh>
    <phoneticPr fontId="2"/>
  </si>
  <si>
    <t>MDノーマルⅡ</t>
    <phoneticPr fontId="2"/>
  </si>
  <si>
    <t>トップギアⅠ記念サラブレッドグランプリ（90cm）</t>
    <rPh sb="6" eb="8">
      <t>キネン</t>
    </rPh>
    <phoneticPr fontId="2"/>
  </si>
  <si>
    <t>L&amp;Dカップファイナル（100cm）</t>
    <phoneticPr fontId="2"/>
  </si>
  <si>
    <t>チーム対抗リレー競技</t>
    <rPh sb="3" eb="5">
      <t>タイコウ</t>
    </rPh>
    <rPh sb="8" eb="10">
      <t>キョウギ</t>
    </rPh>
    <phoneticPr fontId="2"/>
  </si>
  <si>
    <t>L&amp;Dグランプリ</t>
    <phoneticPr fontId="2"/>
  </si>
  <si>
    <t>※【団体情報・合計】タブの団体名を入力するとエントリー表の所属が自動で入力されます。申込団体と所属が異なる場合は左の所属欄に直接入力して下さい。</t>
    <rPh sb="27" eb="28">
      <t>ヒョウ</t>
    </rPh>
    <rPh sb="47" eb="49">
      <t>ショゾク</t>
    </rPh>
    <rPh sb="56" eb="57">
      <t>ヒダリ</t>
    </rPh>
    <rPh sb="58" eb="60">
      <t>ショゾク</t>
    </rPh>
    <rPh sb="60" eb="61">
      <t>ラン</t>
    </rPh>
    <rPh sb="62" eb="64">
      <t>チョクセツ</t>
    </rPh>
    <rPh sb="64" eb="66">
      <t>ニュウリョク</t>
    </rPh>
    <phoneticPr fontId="2"/>
  </si>
  <si>
    <t>プロ・アマ</t>
    <phoneticPr fontId="2"/>
  </si>
  <si>
    <t>プロ</t>
  </si>
  <si>
    <r>
      <t xml:space="preserve">第13回オールレディース＆ダンディークラシック　合計計算書
</t>
    </r>
    <r>
      <rPr>
        <sz val="6"/>
        <rFont val="UD デジタル 教科書体 NP-B"/>
        <family val="1"/>
        <charset val="128"/>
      </rPr>
      <t>　</t>
    </r>
    <r>
      <rPr>
        <sz val="9"/>
        <rFont val="UD デジタル 教科書体 NP-B"/>
        <family val="1"/>
        <charset val="128"/>
      </rPr>
      <t>（※エントリーをお申込みの際はこの合計計算書をエントリー申込書・参加人馬登録書と併せてお送り下さい）</t>
    </r>
    <rPh sb="0" eb="1">
      <t>ダイ</t>
    </rPh>
    <rPh sb="3" eb="4">
      <t>カイ</t>
    </rPh>
    <rPh sb="24" eb="26">
      <t>ゴウケイ</t>
    </rPh>
    <rPh sb="26" eb="29">
      <t>ケイサンショ</t>
    </rPh>
    <rPh sb="71" eb="72">
      <t>アワ</t>
    </rPh>
    <phoneticPr fontId="2"/>
  </si>
  <si>
    <t>スピード＆ハンディネスMD</t>
  </si>
  <si>
    <t>スピード＆ハンディネスMC</t>
  </si>
  <si>
    <t>スピード＆ハンディネスMB</t>
  </si>
  <si>
    <t>スピード＆ハンディネスMA</t>
  </si>
  <si>
    <t>MBノーマル</t>
  </si>
  <si>
    <t>MAノーマル</t>
  </si>
  <si>
    <t>MDノーマル</t>
  </si>
  <si>
    <t>MDノーマルⅡ</t>
  </si>
  <si>
    <t>スターティングクラス</t>
    <phoneticPr fontId="2"/>
  </si>
  <si>
    <t>（90cm）</t>
    <phoneticPr fontId="2"/>
  </si>
  <si>
    <t>ウェルカムステークス</t>
    <phoneticPr fontId="2"/>
  </si>
  <si>
    <t>（100cm）</t>
    <phoneticPr fontId="2"/>
  </si>
  <si>
    <t>ホープフルクラス</t>
    <phoneticPr fontId="2"/>
  </si>
  <si>
    <t>L&amp;Dカップ</t>
    <phoneticPr fontId="2"/>
  </si>
  <si>
    <t>トップギアⅠ記念</t>
    <rPh sb="6" eb="8">
      <t>キネン</t>
    </rPh>
    <phoneticPr fontId="2"/>
  </si>
  <si>
    <t>L&amp;Dカップファイナル</t>
    <phoneticPr fontId="2"/>
  </si>
  <si>
    <t>（二人一組）</t>
    <rPh sb="1" eb="3">
      <t>フタリ</t>
    </rPh>
    <rPh sb="3" eb="4">
      <t>ヒト</t>
    </rPh>
    <rPh sb="4" eb="5">
      <t>クミ</t>
    </rPh>
    <phoneticPr fontId="2"/>
  </si>
  <si>
    <t>L&amp;Dノーマル（120cm）</t>
    <phoneticPr fontId="2"/>
  </si>
  <si>
    <t>L&amp;Dグランプリ（120cm）</t>
    <phoneticPr fontId="2"/>
  </si>
  <si>
    <t>馬名：</t>
    <rPh sb="0" eb="2">
      <t>バメイ</t>
    </rPh>
    <phoneticPr fontId="2"/>
  </si>
  <si>
    <t>選手名：</t>
    <rPh sb="0" eb="3">
      <t>センシュメイ</t>
    </rPh>
    <phoneticPr fontId="2"/>
  </si>
  <si>
    <t>選手①</t>
    <rPh sb="0" eb="2">
      <t>センシュ</t>
    </rPh>
    <phoneticPr fontId="2"/>
  </si>
  <si>
    <t>馬①</t>
    <rPh sb="0" eb="1">
      <t>ウマ</t>
    </rPh>
    <phoneticPr fontId="2"/>
  </si>
  <si>
    <t>選手②</t>
    <rPh sb="0" eb="2">
      <t>センシュ</t>
    </rPh>
    <phoneticPr fontId="2"/>
  </si>
  <si>
    <t>馬②</t>
    <rPh sb="0" eb="1">
      <t>ウマ</t>
    </rPh>
    <phoneticPr fontId="2"/>
  </si>
  <si>
    <t>※オープン参加選手は名前の前に「OP」を記入してください。</t>
    <rPh sb="5" eb="7">
      <t>サンカ</t>
    </rPh>
    <rPh sb="7" eb="9">
      <t>センシュ</t>
    </rPh>
    <rPh sb="10" eb="12">
      <t>ナマエ</t>
    </rPh>
    <rPh sb="13" eb="14">
      <t>マエ</t>
    </rPh>
    <rPh sb="20" eb="22">
      <t>キニュウ</t>
    </rPh>
    <phoneticPr fontId="2"/>
  </si>
  <si>
    <t>プロ／アマ</t>
  </si>
  <si>
    <t>プロ／アマ</t>
    <phoneticPr fontId="2"/>
  </si>
  <si>
    <t>プロ / アマ</t>
  </si>
  <si>
    <t>プロ / アマ</t>
    <phoneticPr fontId="2"/>
  </si>
  <si>
    <t>お弁当（木）</t>
    <rPh sb="1" eb="3">
      <t>ベントウ</t>
    </rPh>
    <rPh sb="4" eb="5">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</si>
</sst>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m/d\ \(aaa\)"/>
    <numFmt numFmtId="177" formatCode="&quot;OP&quot;&quot;¥&quot;#,###"/>
    <numFmt numFmtId="178" formatCode="&quot;×&quot;0"/>
    <numFmt numFmtId="179" formatCode="yyyy/m/d;@"/>
    <numFmt numFmtId="180" formatCode="&quot; (　&quot;0&quot;　)頭＝&quot;"/>
    <numFmt numFmtId="181" formatCode="m&quot;月&quot;d&quot;日&quot;;@"/>
    <numFmt numFmtId="182" formatCode="h:mm&quot;頃&quot;"/>
    <numFmt numFmtId="183" formatCode="0&quot;台&quot;"/>
    <numFmt numFmtId="184" formatCode="&quot; (　&quot;0&quot;　)個＝&quot;"/>
    <numFmt numFmtId="185" formatCode="&quot;¥&quot;0,000&quot; × &quot;"/>
    <numFmt numFmtId="186" formatCode="@&quot;　エントリー申込書&quot;"/>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6"/>
      <name val="UD デジタル 教科書体 NP-B"/>
      <family val="1"/>
      <charset val="128"/>
    </font>
    <font>
      <sz val="14"/>
      <name val="UD デジタル 教科書体 NP-B"/>
      <family val="1"/>
      <charset val="128"/>
    </font>
    <font>
      <sz val="12"/>
      <name val="UD デジタル 教科書体 NP-B"/>
      <family val="1"/>
      <charset val="128"/>
    </font>
    <font>
      <sz val="11"/>
      <name val="UD デジタル 教科書体 NP-B"/>
      <family val="1"/>
      <charset val="128"/>
    </font>
    <font>
      <sz val="10"/>
      <name val="UD デジタル 教科書体 NP-B"/>
      <family val="1"/>
      <charset val="128"/>
    </font>
    <font>
      <sz val="9"/>
      <name val="UD デジタル 教科書体 NP-B"/>
      <family val="1"/>
      <charset val="128"/>
    </font>
    <font>
      <sz val="9"/>
      <name val="Yu Gothic UI"/>
      <family val="3"/>
      <charset val="128"/>
    </font>
    <font>
      <sz val="8"/>
      <name val="Yu Gothic UI"/>
      <family val="3"/>
      <charset val="128"/>
    </font>
    <font>
      <sz val="7"/>
      <name val="Yu Gothic UI"/>
      <family val="3"/>
      <charset val="128"/>
    </font>
    <font>
      <b/>
      <sz val="11"/>
      <name val="Yu Gothic UI"/>
      <family val="3"/>
      <charset val="128"/>
    </font>
    <font>
      <sz val="11"/>
      <name val="Yu Gothic UI"/>
      <family val="3"/>
      <charset val="128"/>
    </font>
    <font>
      <sz val="10"/>
      <name val="Yu Gothic UI"/>
      <family val="3"/>
      <charset val="128"/>
    </font>
    <font>
      <b/>
      <sz val="9"/>
      <name val="Yu Gothic UI"/>
      <family val="3"/>
      <charset val="128"/>
    </font>
    <font>
      <b/>
      <sz val="10"/>
      <name val="Yu Gothic UI"/>
      <family val="3"/>
      <charset val="128"/>
    </font>
    <font>
      <b/>
      <sz val="16"/>
      <name val="Yu Gothic UI"/>
      <family val="3"/>
      <charset val="128"/>
    </font>
    <font>
      <sz val="6"/>
      <name val="UD デジタル 教科書体 NP-B"/>
      <family val="1"/>
      <charset val="128"/>
    </font>
    <font>
      <b/>
      <sz val="16"/>
      <name val="UD デジタル 教科書体 NP-B"/>
      <family val="1"/>
      <charset val="128"/>
    </font>
    <font>
      <sz val="10.5"/>
      <name val="Yu Gothic UI"/>
      <family val="3"/>
      <charset val="128"/>
    </font>
    <font>
      <sz val="10.5"/>
      <name val="UD デジタル 教科書体 NP-B"/>
      <family val="1"/>
      <charset val="128"/>
    </font>
    <font>
      <sz val="6.5"/>
      <name val="Yu Gothic UI"/>
      <family val="3"/>
      <charset val="128"/>
    </font>
    <font>
      <strike/>
      <sz val="10"/>
      <name val="Yu Gothic UI"/>
      <family val="3"/>
      <charset val="128"/>
    </font>
    <font>
      <strike/>
      <sz val="9"/>
      <name val="Yu Gothic UI"/>
      <family val="3"/>
      <charset val="128"/>
    </font>
    <font>
      <b/>
      <sz val="12"/>
      <color theme="0"/>
      <name val="UD デジタル 教科書体 NP-B"/>
      <family val="1"/>
      <charset val="128"/>
    </font>
    <font>
      <sz val="12"/>
      <color theme="0"/>
      <name val="UD デジタル 教科書体 NP-B"/>
      <family val="1"/>
      <charset val="128"/>
    </font>
    <font>
      <sz val="14"/>
      <name val="Yu Gothic UI"/>
      <family val="3"/>
      <charset val="128"/>
    </font>
    <font>
      <b/>
      <sz val="14"/>
      <name val="Yu Gothic UI"/>
      <family val="3"/>
      <charset val="128"/>
    </font>
    <font>
      <b/>
      <sz val="12"/>
      <name val="Yu Gothic UI"/>
      <family val="3"/>
      <charset val="128"/>
    </font>
    <font>
      <u/>
      <sz val="11"/>
      <color theme="10"/>
      <name val="ＭＳ Ｐゴシック"/>
      <family val="3"/>
      <charset val="128"/>
    </font>
    <font>
      <b/>
      <u/>
      <sz val="12"/>
      <color theme="10"/>
      <name val="Yu Gothic UI"/>
      <family val="3"/>
      <charset val="128"/>
    </font>
    <font>
      <sz val="11"/>
      <color theme="0"/>
      <name val="Yu Gothic UI"/>
      <family val="3"/>
      <charset val="128"/>
    </font>
    <font>
      <sz val="10"/>
      <color theme="3"/>
      <name val="Yu Gothic UI"/>
      <family val="3"/>
      <charset val="128"/>
    </font>
    <font>
      <sz val="10"/>
      <name val="Yu Gothic UI Semilight"/>
      <family val="3"/>
      <charset val="128"/>
    </font>
    <font>
      <sz val="6"/>
      <name val="Yu Gothic UI"/>
      <family val="3"/>
      <charset val="128"/>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22"/>
        <bgColor indexed="64"/>
      </patternFill>
    </fill>
  </fills>
  <borders count="126">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style="hair">
        <color indexed="64"/>
      </bottom>
      <diagonal/>
    </border>
  </borders>
  <cellStyleXfs count="4">
    <xf numFmtId="0" fontId="0" fillId="0" borderId="0"/>
    <xf numFmtId="6" fontId="1" fillId="0" borderId="0" applyFont="0" applyFill="0" applyBorder="0" applyAlignment="0" applyProtection="0"/>
    <xf numFmtId="0" fontId="30" fillId="0" borderId="0" applyNumberFormat="0" applyFill="0" applyBorder="0" applyAlignment="0" applyProtection="0"/>
    <xf numFmtId="0" fontId="1" fillId="0" borderId="0">
      <alignment vertical="center"/>
    </xf>
  </cellStyleXfs>
  <cellXfs count="576">
    <xf numFmtId="0" fontId="0" fillId="0" borderId="0" xfId="0"/>
    <xf numFmtId="0" fontId="0" fillId="0" borderId="0" xfId="0" applyAlignment="1">
      <alignment horizontal="center" vertical="center"/>
    </xf>
    <xf numFmtId="0" fontId="0" fillId="0" borderId="0" xfId="0" applyAlignment="1">
      <alignment vertical="center"/>
    </xf>
    <xf numFmtId="0" fontId="25" fillId="2" borderId="1" xfId="0" applyFont="1" applyFill="1" applyBorder="1" applyAlignment="1">
      <alignment vertical="center"/>
    </xf>
    <xf numFmtId="0" fontId="6" fillId="0" borderId="2" xfId="0" applyFont="1" applyBorder="1"/>
    <xf numFmtId="0" fontId="7" fillId="0" borderId="2" xfId="0" applyFont="1" applyBorder="1"/>
    <xf numFmtId="0" fontId="7" fillId="0" borderId="3" xfId="0" applyFont="1" applyBorder="1"/>
    <xf numFmtId="0" fontId="7" fillId="0" borderId="0" xfId="0" applyFont="1" applyBorder="1" applyAlignment="1">
      <alignment vertical="center"/>
    </xf>
    <xf numFmtId="0" fontId="7" fillId="0" borderId="2" xfId="0" applyFont="1" applyBorder="1" applyAlignment="1"/>
    <xf numFmtId="0" fontId="6" fillId="0" borderId="0" xfId="0" applyFont="1"/>
    <xf numFmtId="0" fontId="5" fillId="0" borderId="0" xfId="0" applyFont="1" applyAlignment="1">
      <alignment vertical="center"/>
    </xf>
    <xf numFmtId="0" fontId="8" fillId="0" borderId="0" xfId="0" applyFont="1"/>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8" fillId="0" borderId="0" xfId="0" applyFont="1" applyAlignment="1">
      <alignment vertical="center"/>
    </xf>
    <xf numFmtId="0" fontId="6" fillId="0" borderId="0" xfId="0" applyFont="1" applyAlignment="1">
      <alignment horizontal="center"/>
    </xf>
    <xf numFmtId="0" fontId="9" fillId="0" borderId="7" xfId="0" applyFont="1" applyBorder="1" applyAlignment="1">
      <alignment horizontal="center" vertical="center"/>
    </xf>
    <xf numFmtId="0" fontId="9" fillId="0" borderId="7" xfId="0" applyFont="1" applyBorder="1" applyAlignment="1">
      <alignment horizontal="center"/>
    </xf>
    <xf numFmtId="0" fontId="11" fillId="0" borderId="3" xfId="0" applyFont="1" applyBorder="1" applyAlignment="1">
      <alignment horizontal="distributed" vertical="center" justifyLastLine="1"/>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11" fillId="0" borderId="12" xfId="0" applyFont="1" applyBorder="1" applyAlignment="1">
      <alignment horizontal="distributed" vertical="center" justifyLastLine="1"/>
    </xf>
    <xf numFmtId="0" fontId="14" fillId="0" borderId="13" xfId="0" applyFont="1" applyBorder="1" applyAlignment="1">
      <alignment horizontal="center" vertical="center"/>
    </xf>
    <xf numFmtId="0" fontId="13" fillId="0" borderId="0" xfId="0" applyFont="1"/>
    <xf numFmtId="0" fontId="14" fillId="0" borderId="2" xfId="0" applyFont="1" applyBorder="1" applyAlignment="1">
      <alignment horizontal="left" vertical="center"/>
    </xf>
    <xf numFmtId="0" fontId="3" fillId="0" borderId="2" xfId="0" applyFont="1" applyBorder="1" applyAlignment="1">
      <alignment wrapText="1"/>
    </xf>
    <xf numFmtId="0" fontId="14" fillId="0" borderId="14" xfId="0" applyFont="1" applyBorder="1" applyAlignment="1">
      <alignment horizontal="center" vertical="center"/>
    </xf>
    <xf numFmtId="6" fontId="14" fillId="0" borderId="15" xfId="1"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horizontal="center" vertical="center"/>
    </xf>
    <xf numFmtId="0" fontId="14" fillId="0" borderId="20" xfId="0" applyFont="1" applyBorder="1" applyAlignment="1">
      <alignment vertical="center"/>
    </xf>
    <xf numFmtId="0" fontId="14" fillId="0" borderId="21" xfId="0" applyFont="1" applyBorder="1" applyAlignment="1">
      <alignment horizontal="center" vertical="center"/>
    </xf>
    <xf numFmtId="0" fontId="14" fillId="0" borderId="22" xfId="0" applyFont="1" applyBorder="1" applyAlignment="1">
      <alignment vertical="center"/>
    </xf>
    <xf numFmtId="0" fontId="14" fillId="0" borderId="23" xfId="0" applyFont="1" applyBorder="1" applyAlignment="1">
      <alignment vertical="center"/>
    </xf>
    <xf numFmtId="0" fontId="13" fillId="0" borderId="0" xfId="0" applyFont="1" applyAlignment="1">
      <alignment horizontal="center" vertical="center"/>
    </xf>
    <xf numFmtId="0" fontId="13" fillId="0" borderId="2" xfId="0" applyFont="1" applyBorder="1" applyAlignment="1">
      <alignment vertical="center"/>
    </xf>
    <xf numFmtId="0" fontId="13" fillId="0" borderId="2" xfId="0" applyFont="1" applyBorder="1"/>
    <xf numFmtId="0" fontId="17" fillId="0" borderId="2" xfId="0" applyFont="1" applyBorder="1" applyAlignment="1">
      <alignment horizontal="left" wrapText="1"/>
    </xf>
    <xf numFmtId="0" fontId="13" fillId="0" borderId="2" xfId="0" applyFont="1" applyBorder="1" applyAlignment="1">
      <alignment wrapText="1"/>
    </xf>
    <xf numFmtId="0" fontId="13" fillId="0" borderId="2" xfId="0" applyFont="1" applyBorder="1" applyAlignment="1"/>
    <xf numFmtId="0" fontId="14" fillId="0" borderId="24" xfId="0" applyFont="1" applyBorder="1" applyAlignment="1">
      <alignment vertical="center"/>
    </xf>
    <xf numFmtId="0" fontId="14" fillId="0" borderId="15" xfId="0" applyFont="1" applyBorder="1" applyAlignment="1">
      <alignment vertical="center"/>
    </xf>
    <xf numFmtId="0" fontId="14" fillId="0" borderId="25" xfId="0"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176" fontId="9" fillId="0" borderId="28" xfId="0" applyNumberFormat="1" applyFont="1" applyBorder="1" applyAlignment="1">
      <alignment horizontal="center" vertical="center"/>
    </xf>
    <xf numFmtId="176" fontId="9" fillId="0" borderId="29" xfId="1" applyNumberFormat="1" applyFont="1" applyBorder="1" applyAlignment="1">
      <alignment horizontal="center" vertical="center"/>
    </xf>
    <xf numFmtId="176" fontId="9" fillId="0" borderId="30" xfId="1" applyNumberFormat="1" applyFont="1" applyBorder="1" applyAlignment="1">
      <alignment horizontal="center" vertical="center" wrapText="1"/>
    </xf>
    <xf numFmtId="0" fontId="14" fillId="0" borderId="31" xfId="0" applyFont="1" applyBorder="1" applyAlignment="1">
      <alignment horizontal="center" vertical="center"/>
    </xf>
    <xf numFmtId="0" fontId="14" fillId="0" borderId="31" xfId="0" applyFont="1" applyBorder="1" applyAlignment="1">
      <alignment vertical="center"/>
    </xf>
    <xf numFmtId="176" fontId="9" fillId="0" borderId="31" xfId="1" applyNumberFormat="1" applyFont="1" applyBorder="1" applyAlignment="1">
      <alignment horizontal="center" vertical="center" wrapText="1"/>
    </xf>
    <xf numFmtId="0" fontId="12" fillId="0" borderId="2" xfId="0" applyFont="1" applyBorder="1" applyAlignment="1"/>
    <xf numFmtId="0" fontId="14" fillId="0" borderId="32" xfId="0" applyFont="1" applyBorder="1" applyAlignment="1">
      <alignment horizontal="left" vertical="center" wrapText="1" indent="1"/>
    </xf>
    <xf numFmtId="0" fontId="14" fillId="0" borderId="33" xfId="0" applyFont="1" applyBorder="1" applyAlignment="1">
      <alignment horizontal="left" vertical="center" wrapText="1" indent="1"/>
    </xf>
    <xf numFmtId="0" fontId="14" fillId="0" borderId="32" xfId="0" applyFont="1" applyBorder="1" applyAlignment="1">
      <alignment horizontal="left" vertical="center" indent="1"/>
    </xf>
    <xf numFmtId="0" fontId="14" fillId="0" borderId="34"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31" xfId="0" applyFont="1" applyBorder="1" applyAlignment="1">
      <alignment horizontal="left" vertical="center"/>
    </xf>
    <xf numFmtId="0" fontId="14" fillId="0" borderId="36" xfId="0" applyFont="1" applyBorder="1" applyAlignment="1">
      <alignment horizontal="center" vertical="center" shrinkToFit="1"/>
    </xf>
    <xf numFmtId="0" fontId="16" fillId="0" borderId="37" xfId="0" applyFont="1" applyBorder="1" applyAlignment="1">
      <alignment horizontal="center" vertical="center" shrinkToFit="1"/>
    </xf>
    <xf numFmtId="0" fontId="14" fillId="0" borderId="38"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39" xfId="0" applyFont="1" applyBorder="1" applyAlignment="1">
      <alignment horizontal="left" vertical="center"/>
    </xf>
    <xf numFmtId="0" fontId="14" fillId="0" borderId="28" xfId="0" applyFont="1" applyBorder="1" applyAlignment="1">
      <alignment horizontal="center" vertical="center" shrinkToFit="1"/>
    </xf>
    <xf numFmtId="0" fontId="16" fillId="0" borderId="40" xfId="0" applyFont="1" applyBorder="1" applyAlignment="1">
      <alignment horizontal="center" vertical="center"/>
    </xf>
    <xf numFmtId="6" fontId="14" fillId="0" borderId="41" xfId="1" applyFont="1" applyBorder="1" applyAlignment="1">
      <alignment horizontal="right" vertical="center"/>
    </xf>
    <xf numFmtId="0" fontId="16" fillId="0" borderId="42" xfId="0" applyFont="1" applyBorder="1" applyAlignment="1">
      <alignment horizontal="center" vertical="center"/>
    </xf>
    <xf numFmtId="0" fontId="16" fillId="0" borderId="12" xfId="0" applyFont="1" applyBorder="1" applyAlignment="1">
      <alignment horizontal="left" vertical="center"/>
    </xf>
    <xf numFmtId="0" fontId="14" fillId="0" borderId="43" xfId="0" applyFont="1" applyBorder="1" applyAlignment="1">
      <alignment horizontal="center" vertical="center" shrinkToFit="1"/>
    </xf>
    <xf numFmtId="6" fontId="14" fillId="0" borderId="44" xfId="1" applyFont="1" applyBorder="1" applyAlignment="1">
      <alignment horizontal="right" vertical="center"/>
    </xf>
    <xf numFmtId="0" fontId="16" fillId="0" borderId="35" xfId="0" applyFont="1" applyBorder="1" applyAlignment="1">
      <alignment horizontal="center" vertical="center"/>
    </xf>
    <xf numFmtId="0" fontId="16" fillId="0" borderId="37" xfId="0" applyFont="1" applyBorder="1" applyAlignment="1">
      <alignment vertical="center"/>
    </xf>
    <xf numFmtId="0" fontId="14" fillId="0" borderId="45" xfId="0" applyFont="1" applyBorder="1" applyAlignment="1">
      <alignment horizontal="center" vertical="center" shrinkToFit="1"/>
    </xf>
    <xf numFmtId="0" fontId="16" fillId="0" borderId="46" xfId="0" applyFont="1" applyBorder="1" applyAlignment="1">
      <alignment horizontal="center" vertical="center"/>
    </xf>
    <xf numFmtId="0" fontId="14" fillId="0" borderId="41" xfId="0" applyFont="1" applyBorder="1" applyAlignment="1">
      <alignment horizontal="center" vertical="center" shrinkToFit="1"/>
    </xf>
    <xf numFmtId="6" fontId="14" fillId="0" borderId="38" xfId="1" applyFont="1" applyBorder="1" applyAlignment="1">
      <alignment horizontal="right" vertical="center"/>
    </xf>
    <xf numFmtId="0" fontId="16" fillId="0" borderId="12" xfId="0" applyFont="1" applyBorder="1" applyAlignment="1">
      <alignment vertical="center"/>
    </xf>
    <xf numFmtId="6" fontId="14" fillId="0" borderId="47" xfId="1" applyFont="1" applyBorder="1" applyAlignment="1">
      <alignment horizontal="right" vertical="center"/>
    </xf>
    <xf numFmtId="0" fontId="16" fillId="0" borderId="3" xfId="0" applyFont="1" applyBorder="1" applyAlignment="1">
      <alignment vertical="center" shrinkToFit="1"/>
    </xf>
    <xf numFmtId="0" fontId="16" fillId="0" borderId="3" xfId="0" applyFont="1" applyBorder="1" applyAlignment="1">
      <alignment vertical="center"/>
    </xf>
    <xf numFmtId="0" fontId="16" fillId="0" borderId="42" xfId="0" applyFont="1" applyBorder="1" applyAlignment="1">
      <alignment horizontal="center" vertical="center" shrinkToFit="1"/>
    </xf>
    <xf numFmtId="6" fontId="14" fillId="0" borderId="43" xfId="1" applyFont="1" applyBorder="1" applyAlignment="1">
      <alignment horizontal="right" vertical="center"/>
    </xf>
    <xf numFmtId="0" fontId="9" fillId="0" borderId="34" xfId="0" applyFont="1" applyBorder="1" applyAlignment="1">
      <alignment horizontal="center" vertical="center"/>
    </xf>
    <xf numFmtId="0" fontId="9" fillId="0" borderId="4" xfId="0" applyFont="1" applyBorder="1" applyAlignment="1">
      <alignment horizontal="center" vertical="center"/>
    </xf>
    <xf numFmtId="0" fontId="16" fillId="0" borderId="48" xfId="0" applyFont="1" applyBorder="1" applyAlignment="1">
      <alignment horizontal="center" vertical="center"/>
    </xf>
    <xf numFmtId="6" fontId="14" fillId="0" borderId="49" xfId="0" applyNumberFormat="1" applyFont="1" applyBorder="1" applyAlignment="1">
      <alignment horizontal="center"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14" fillId="0" borderId="2" xfId="0" applyFont="1" applyBorder="1" applyAlignment="1">
      <alignmen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distributed" vertical="center" justifyLastLine="1"/>
    </xf>
    <xf numFmtId="0" fontId="11" fillId="0" borderId="9" xfId="0" applyFont="1" applyBorder="1" applyAlignment="1">
      <alignment horizontal="distributed" vertical="center" justifyLastLine="1"/>
    </xf>
    <xf numFmtId="0" fontId="21" fillId="0" borderId="0" xfId="0" applyFont="1" applyAlignment="1">
      <alignment horizontal="center"/>
    </xf>
    <xf numFmtId="0" fontId="20" fillId="0" borderId="2" xfId="0" applyFont="1" applyBorder="1" applyAlignment="1"/>
    <xf numFmtId="0" fontId="21" fillId="0" borderId="2" xfId="0" applyFont="1" applyBorder="1" applyAlignment="1">
      <alignment horizontal="center"/>
    </xf>
    <xf numFmtId="0" fontId="10" fillId="0" borderId="53"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7"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9" fillId="0" borderId="55" xfId="0" applyFont="1" applyBorder="1" applyAlignment="1">
      <alignment vertical="center"/>
    </xf>
    <xf numFmtId="0" fontId="10" fillId="0" borderId="52" xfId="0" applyFont="1" applyFill="1" applyBorder="1" applyAlignment="1">
      <alignment horizontal="center" vertical="center"/>
    </xf>
    <xf numFmtId="0" fontId="9" fillId="0" borderId="56" xfId="0" applyFont="1" applyBorder="1" applyAlignment="1">
      <alignment vertical="center" wrapText="1"/>
    </xf>
    <xf numFmtId="0" fontId="9" fillId="0" borderId="14" xfId="0" applyFont="1" applyBorder="1" applyAlignment="1">
      <alignment vertical="center"/>
    </xf>
    <xf numFmtId="0" fontId="11" fillId="0" borderId="32" xfId="0" applyFont="1" applyBorder="1" applyAlignment="1">
      <alignment horizontal="distributed" vertical="center" justifyLastLine="1"/>
    </xf>
    <xf numFmtId="0" fontId="11" fillId="0" borderId="32" xfId="0" applyFont="1" applyBorder="1" applyAlignment="1">
      <alignment horizontal="center" vertical="center"/>
    </xf>
    <xf numFmtId="0" fontId="9" fillId="0" borderId="32" xfId="0" applyFont="1" applyBorder="1" applyAlignment="1">
      <alignment vertical="center"/>
    </xf>
    <xf numFmtId="0" fontId="11" fillId="0" borderId="24" xfId="0" applyFont="1" applyBorder="1" applyAlignment="1">
      <alignment horizontal="distributed" vertical="center" justifyLastLine="1"/>
    </xf>
    <xf numFmtId="0" fontId="9" fillId="0" borderId="32" xfId="0" applyFont="1" applyBorder="1" applyAlignment="1">
      <alignment vertical="center" wrapText="1"/>
    </xf>
    <xf numFmtId="0" fontId="9" fillId="0" borderId="57" xfId="0" applyFont="1" applyBorder="1" applyAlignment="1">
      <alignment vertical="center" wrapText="1"/>
    </xf>
    <xf numFmtId="0" fontId="9" fillId="0" borderId="58" xfId="0" applyFont="1" applyBorder="1" applyAlignment="1">
      <alignment vertical="center" wrapText="1"/>
    </xf>
    <xf numFmtId="0" fontId="9" fillId="0" borderId="26" xfId="0" applyFont="1" applyBorder="1" applyAlignment="1">
      <alignment vertical="center" wrapText="1"/>
    </xf>
    <xf numFmtId="0" fontId="9" fillId="0" borderId="54" xfId="0" applyFont="1" applyBorder="1" applyAlignment="1">
      <alignment vertical="center" wrapText="1"/>
    </xf>
    <xf numFmtId="0" fontId="23" fillId="0" borderId="33" xfId="0" applyFont="1" applyBorder="1" applyAlignment="1">
      <alignment horizontal="left" vertical="center" wrapText="1" indent="1"/>
    </xf>
    <xf numFmtId="176" fontId="24" fillId="0" borderId="28" xfId="0" applyNumberFormat="1" applyFont="1" applyBorder="1" applyAlignment="1">
      <alignment horizontal="center" vertical="center"/>
    </xf>
    <xf numFmtId="0" fontId="23" fillId="0" borderId="17" xfId="0" applyFont="1" applyBorder="1" applyAlignment="1">
      <alignment vertical="center" wrapText="1"/>
    </xf>
    <xf numFmtId="176" fontId="24" fillId="0" borderId="29" xfId="1" applyNumberFormat="1" applyFont="1" applyBorder="1" applyAlignment="1">
      <alignment horizontal="center" vertical="center"/>
    </xf>
    <xf numFmtId="0" fontId="23" fillId="0" borderId="23" xfId="0" applyFont="1" applyBorder="1" applyAlignment="1">
      <alignment vertical="center" wrapText="1"/>
    </xf>
    <xf numFmtId="176" fontId="24" fillId="0" borderId="30" xfId="1" applyNumberFormat="1" applyFont="1" applyBorder="1" applyAlignment="1">
      <alignment horizontal="center" vertical="center" wrapText="1"/>
    </xf>
    <xf numFmtId="0" fontId="23" fillId="0" borderId="27" xfId="0" applyFont="1" applyBorder="1" applyAlignment="1">
      <alignment vertical="center" wrapText="1"/>
    </xf>
    <xf numFmtId="6" fontId="14" fillId="0" borderId="59" xfId="1" applyFont="1" applyBorder="1" applyAlignment="1">
      <alignment vertical="center"/>
    </xf>
    <xf numFmtId="6" fontId="14" fillId="0" borderId="60" xfId="1" applyFont="1" applyBorder="1" applyAlignment="1">
      <alignment vertical="center"/>
    </xf>
    <xf numFmtId="177" fontId="14" fillId="0" borderId="61" xfId="1" applyNumberFormat="1" applyFont="1" applyBorder="1" applyAlignment="1">
      <alignment horizontal="right" vertical="center"/>
    </xf>
    <xf numFmtId="178" fontId="14" fillId="0" borderId="62" xfId="0" applyNumberFormat="1" applyFont="1" applyBorder="1" applyAlignment="1">
      <alignment vertical="center"/>
    </xf>
    <xf numFmtId="178" fontId="14" fillId="0" borderId="63" xfId="0" applyNumberFormat="1" applyFont="1" applyBorder="1" applyAlignment="1">
      <alignment vertical="center"/>
    </xf>
    <xf numFmtId="178" fontId="14" fillId="0" borderId="64" xfId="0" applyNumberFormat="1" applyFont="1" applyBorder="1" applyAlignment="1">
      <alignment vertical="center"/>
    </xf>
    <xf numFmtId="178" fontId="14" fillId="0" borderId="65" xfId="0" applyNumberFormat="1" applyFont="1" applyBorder="1" applyAlignment="1">
      <alignment vertical="center"/>
    </xf>
    <xf numFmtId="178" fontId="14" fillId="0" borderId="66" xfId="0" applyNumberFormat="1" applyFont="1" applyBorder="1" applyAlignment="1">
      <alignment vertical="center"/>
    </xf>
    <xf numFmtId="178" fontId="14" fillId="0" borderId="67" xfId="0" applyNumberFormat="1" applyFont="1" applyBorder="1" applyAlignment="1">
      <alignment vertical="center"/>
    </xf>
    <xf numFmtId="178" fontId="14" fillId="0" borderId="68" xfId="0" applyNumberFormat="1" applyFont="1" applyBorder="1" applyAlignment="1">
      <alignment vertical="center"/>
    </xf>
    <xf numFmtId="178" fontId="14" fillId="0" borderId="69" xfId="0" applyNumberFormat="1" applyFont="1" applyBorder="1" applyAlignment="1">
      <alignment vertical="center"/>
    </xf>
    <xf numFmtId="6" fontId="14" fillId="0" borderId="70" xfId="1" applyFont="1" applyBorder="1" applyAlignment="1">
      <alignment horizontal="right" vertical="center"/>
    </xf>
    <xf numFmtId="6" fontId="14" fillId="0" borderId="54" xfId="1" applyFont="1" applyBorder="1" applyAlignment="1">
      <alignment horizontal="right" vertical="center"/>
    </xf>
    <xf numFmtId="6" fontId="14" fillId="0" borderId="71" xfId="1" applyFont="1" applyBorder="1" applyAlignment="1">
      <alignment horizontal="right" vertical="center"/>
    </xf>
    <xf numFmtId="6" fontId="14" fillId="0" borderId="58" xfId="1" applyFont="1" applyBorder="1" applyAlignment="1">
      <alignment horizontal="right" vertical="center"/>
    </xf>
    <xf numFmtId="0" fontId="14" fillId="0" borderId="0" xfId="0" applyFont="1"/>
    <xf numFmtId="0" fontId="14" fillId="0" borderId="0" xfId="0" applyFont="1" applyAlignment="1">
      <alignment horizontal="center"/>
    </xf>
    <xf numFmtId="0" fontId="14" fillId="0" borderId="0" xfId="0" applyFont="1" applyProtection="1">
      <protection locked="0"/>
    </xf>
    <xf numFmtId="6" fontId="14" fillId="0" borderId="0" xfId="1" applyFont="1"/>
    <xf numFmtId="0" fontId="14" fillId="0" borderId="14" xfId="0" applyFont="1" applyBorder="1" applyAlignment="1" applyProtection="1">
      <alignment horizontal="center" vertical="center" shrinkToFit="1"/>
      <protection locked="0"/>
    </xf>
    <xf numFmtId="0" fontId="14" fillId="0" borderId="32"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4" fillId="0" borderId="8" xfId="0" applyFont="1" applyBorder="1" applyAlignment="1" applyProtection="1">
      <alignment horizontal="center" vertical="center" shrinkToFit="1"/>
      <protection locked="0"/>
    </xf>
    <xf numFmtId="0" fontId="14" fillId="0" borderId="56" xfId="0" applyFont="1" applyBorder="1" applyAlignment="1" applyProtection="1">
      <alignment horizontal="center" vertical="center" shrinkToFit="1"/>
      <protection locked="0"/>
    </xf>
    <xf numFmtId="0" fontId="14" fillId="0" borderId="58"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9"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54" xfId="0" applyFont="1" applyBorder="1" applyAlignment="1" applyProtection="1">
      <alignment horizontal="center" vertical="center" shrinkToFit="1"/>
      <protection locked="0"/>
    </xf>
    <xf numFmtId="0" fontId="14" fillId="0" borderId="79" xfId="0" applyFont="1" applyBorder="1" applyAlignment="1" applyProtection="1">
      <alignment horizontal="center" vertical="center" shrinkToFit="1"/>
      <protection locked="0"/>
    </xf>
    <xf numFmtId="0" fontId="14" fillId="0" borderId="57" xfId="0" applyFont="1" applyBorder="1" applyAlignment="1" applyProtection="1">
      <alignment horizontal="center" vertical="center" shrinkToFit="1"/>
      <protection locked="0"/>
    </xf>
    <xf numFmtId="0" fontId="14" fillId="0" borderId="0" xfId="0" applyFont="1" applyProtection="1">
      <protection hidden="1"/>
    </xf>
    <xf numFmtId="0" fontId="14" fillId="0" borderId="0" xfId="0" applyFont="1" applyAlignment="1" applyProtection="1">
      <alignment horizontal="center"/>
      <protection hidden="1"/>
    </xf>
    <xf numFmtId="0" fontId="9" fillId="0" borderId="0" xfId="0" applyFont="1"/>
    <xf numFmtId="0" fontId="14" fillId="0" borderId="92" xfId="0" applyFont="1" applyBorder="1" applyAlignment="1" applyProtection="1">
      <alignment horizontal="center" vertical="center" shrinkToFit="1"/>
      <protection locked="0"/>
    </xf>
    <xf numFmtId="0" fontId="14" fillId="0" borderId="46" xfId="0" applyFont="1" applyBorder="1" applyAlignment="1" applyProtection="1">
      <alignment horizontal="center" vertical="center" shrinkToFit="1"/>
      <protection locked="0"/>
    </xf>
    <xf numFmtId="0" fontId="14" fillId="0" borderId="42" xfId="0" applyFont="1" applyBorder="1" applyAlignment="1" applyProtection="1">
      <alignment horizontal="center" vertical="center" shrinkToFit="1"/>
      <protection locked="0"/>
    </xf>
    <xf numFmtId="0" fontId="14" fillId="0" borderId="37" xfId="0" applyFont="1" applyBorder="1" applyAlignment="1" applyProtection="1">
      <alignment horizontal="center" vertical="center" shrinkToFit="1"/>
      <protection locked="0"/>
    </xf>
    <xf numFmtId="0" fontId="14" fillId="0" borderId="49" xfId="0" applyFont="1" applyBorder="1" applyAlignment="1" applyProtection="1">
      <alignment horizontal="left" vertical="center" shrinkToFit="1"/>
      <protection locked="0"/>
    </xf>
    <xf numFmtId="0" fontId="14" fillId="0" borderId="41" xfId="0" applyFont="1" applyBorder="1" applyAlignment="1" applyProtection="1">
      <alignment horizontal="left" vertical="center" shrinkToFit="1"/>
      <protection locked="0"/>
    </xf>
    <xf numFmtId="0" fontId="14" fillId="0" borderId="43" xfId="0" applyFont="1" applyBorder="1" applyAlignment="1" applyProtection="1">
      <alignment horizontal="left" vertical="center" shrinkToFit="1"/>
      <protection locked="0"/>
    </xf>
    <xf numFmtId="0" fontId="14" fillId="0" borderId="38" xfId="0" applyFont="1" applyBorder="1" applyAlignment="1" applyProtection="1">
      <alignment horizontal="left" vertical="center" shrinkToFit="1"/>
      <protection locked="0"/>
    </xf>
    <xf numFmtId="0" fontId="14" fillId="3" borderId="88" xfId="0" applyFont="1" applyFill="1" applyBorder="1" applyAlignment="1">
      <alignment horizontal="center" vertical="center"/>
    </xf>
    <xf numFmtId="0" fontId="14" fillId="3" borderId="89" xfId="0" applyFont="1" applyFill="1" applyBorder="1" applyAlignment="1">
      <alignment horizontal="center" vertical="center"/>
    </xf>
    <xf numFmtId="0" fontId="14" fillId="0" borderId="93" xfId="0" applyFont="1" applyBorder="1" applyAlignment="1" applyProtection="1">
      <alignment vertical="center"/>
      <protection locked="0"/>
    </xf>
    <xf numFmtId="0" fontId="14" fillId="0" borderId="56" xfId="0" applyFont="1" applyBorder="1" applyAlignment="1" applyProtection="1">
      <alignment vertical="center"/>
      <protection locked="0"/>
    </xf>
    <xf numFmtId="0" fontId="14" fillId="0" borderId="56" xfId="0" applyFont="1" applyBorder="1" applyAlignment="1" applyProtection="1">
      <alignment horizontal="center" vertical="center"/>
      <protection locked="0"/>
    </xf>
    <xf numFmtId="0" fontId="14" fillId="0" borderId="94" xfId="0" applyFont="1" applyBorder="1" applyAlignment="1" applyProtection="1">
      <alignment vertical="center"/>
      <protection locked="0"/>
    </xf>
    <xf numFmtId="0" fontId="14" fillId="0" borderId="26" xfId="0" applyFont="1" applyBorder="1" applyAlignment="1" applyProtection="1">
      <alignment vertical="center"/>
      <protection locked="0"/>
    </xf>
    <xf numFmtId="0" fontId="14" fillId="0" borderId="26" xfId="0" applyFont="1" applyBorder="1" applyAlignment="1" applyProtection="1">
      <alignment horizontal="center" vertical="center"/>
      <protection locked="0"/>
    </xf>
    <xf numFmtId="0" fontId="14" fillId="3" borderId="88"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34" xfId="0" applyFont="1" applyFill="1" applyBorder="1" applyAlignment="1">
      <alignment horizontal="center" vertical="center" shrinkToFit="1"/>
    </xf>
    <xf numFmtId="0" fontId="14" fillId="3" borderId="89" xfId="0" applyFont="1" applyFill="1" applyBorder="1" applyAlignment="1">
      <alignment horizontal="center" vertical="center" shrinkToFit="1"/>
    </xf>
    <xf numFmtId="0" fontId="14" fillId="3" borderId="89" xfId="0" applyFont="1" applyFill="1" applyBorder="1" applyAlignment="1" applyProtection="1">
      <alignment horizontal="center" vertical="center" shrinkToFit="1"/>
      <protection hidden="1"/>
    </xf>
    <xf numFmtId="0" fontId="14" fillId="3" borderId="13" xfId="0" applyFont="1" applyFill="1" applyBorder="1" applyAlignment="1" applyProtection="1">
      <alignment horizontal="center" vertical="center" shrinkToFit="1"/>
      <protection hidden="1"/>
    </xf>
    <xf numFmtId="0" fontId="9" fillId="3" borderId="26" xfId="0" applyFont="1" applyFill="1" applyBorder="1" applyAlignment="1">
      <alignment horizontal="center" vertical="center" shrinkToFit="1"/>
    </xf>
    <xf numFmtId="0" fontId="9" fillId="3" borderId="54" xfId="0" applyFont="1" applyFill="1" applyBorder="1" applyAlignment="1">
      <alignment horizontal="center" vertical="center" shrinkToFit="1"/>
    </xf>
    <xf numFmtId="0" fontId="14" fillId="0" borderId="32" xfId="0" applyFont="1" applyBorder="1" applyAlignment="1" applyProtection="1">
      <alignment horizontal="left" vertical="center" shrinkToFit="1"/>
      <protection locked="0"/>
    </xf>
    <xf numFmtId="0" fontId="14" fillId="0" borderId="8"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shrinkToFit="1"/>
      <protection locked="0"/>
    </xf>
    <xf numFmtId="0" fontId="14" fillId="0" borderId="56" xfId="0" applyFont="1" applyBorder="1" applyAlignment="1" applyProtection="1">
      <alignment horizontal="left" vertical="center" shrinkToFit="1"/>
      <protection locked="0"/>
    </xf>
    <xf numFmtId="0" fontId="14" fillId="0" borderId="90" xfId="0" applyFont="1" applyBorder="1" applyAlignment="1" applyProtection="1">
      <alignment vertical="center"/>
      <protection locked="0"/>
    </xf>
    <xf numFmtId="0" fontId="14" fillId="0" borderId="25" xfId="0" applyFont="1" applyBorder="1" applyAlignment="1" applyProtection="1">
      <alignment vertical="center"/>
      <protection locked="0"/>
    </xf>
    <xf numFmtId="0" fontId="14" fillId="0" borderId="25" xfId="0" applyFont="1" applyBorder="1" applyAlignment="1" applyProtection="1">
      <alignment horizontal="center" vertical="center"/>
      <protection locked="0"/>
    </xf>
    <xf numFmtId="0" fontId="14" fillId="0" borderId="96" xfId="0" applyFont="1" applyBorder="1" applyAlignment="1" applyProtection="1">
      <alignment vertical="center"/>
      <protection locked="0"/>
    </xf>
    <xf numFmtId="0" fontId="14" fillId="0" borderId="32" xfId="0" applyFont="1" applyBorder="1" applyAlignment="1" applyProtection="1">
      <alignment vertical="center"/>
      <protection locked="0"/>
    </xf>
    <xf numFmtId="0" fontId="14" fillId="0" borderId="32" xfId="0" applyFont="1" applyBorder="1" applyAlignment="1" applyProtection="1">
      <alignment horizontal="center" vertical="center"/>
      <protection locked="0"/>
    </xf>
    <xf numFmtId="0" fontId="14" fillId="0" borderId="97"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9" xfId="0" applyFont="1" applyBorder="1" applyAlignment="1" applyProtection="1">
      <alignment horizontal="center" vertical="center"/>
      <protection locked="0"/>
    </xf>
    <xf numFmtId="0" fontId="14" fillId="0" borderId="16" xfId="0" applyFont="1" applyBorder="1" applyAlignment="1" applyProtection="1">
      <alignment horizontal="center" vertical="center" shrinkToFit="1"/>
      <protection locked="0"/>
    </xf>
    <xf numFmtId="0" fontId="14" fillId="0" borderId="98" xfId="0" applyFont="1" applyBorder="1" applyAlignment="1" applyProtection="1">
      <alignment horizontal="left" vertical="center" shrinkToFit="1"/>
      <protection locked="0"/>
    </xf>
    <xf numFmtId="0" fontId="14" fillId="0" borderId="33" xfId="0" applyFont="1" applyBorder="1" applyAlignment="1" applyProtection="1">
      <alignment horizontal="center" vertical="center" shrinkToFit="1"/>
      <protection locked="0"/>
    </xf>
    <xf numFmtId="0" fontId="14" fillId="0" borderId="33" xfId="0" applyFont="1" applyBorder="1" applyAlignment="1" applyProtection="1">
      <alignment horizontal="left" vertical="center" shrinkToFit="1"/>
      <protection locked="0"/>
    </xf>
    <xf numFmtId="0" fontId="14" fillId="0" borderId="25" xfId="0" applyFont="1" applyBorder="1" applyAlignment="1" applyProtection="1">
      <alignment horizontal="center" vertical="center" shrinkToFit="1"/>
      <protection locked="0"/>
    </xf>
    <xf numFmtId="0" fontId="14" fillId="0" borderId="82" xfId="0" applyFont="1" applyBorder="1" applyAlignment="1" applyProtection="1">
      <alignment horizontal="center" vertical="center" shrinkToFit="1"/>
      <protection locked="0"/>
    </xf>
    <xf numFmtId="0" fontId="14" fillId="0" borderId="40" xfId="0" applyFont="1" applyBorder="1" applyAlignment="1" applyProtection="1">
      <alignment horizontal="center" vertical="center" shrinkToFit="1"/>
      <protection locked="0"/>
    </xf>
    <xf numFmtId="0" fontId="14" fillId="0" borderId="8" xfId="0" applyFont="1" applyBorder="1" applyAlignment="1" applyProtection="1">
      <alignment horizontal="center" vertical="center" shrinkToFit="1"/>
      <protection locked="0" hidden="1"/>
    </xf>
    <xf numFmtId="0" fontId="14" fillId="0" borderId="33" xfId="0" applyFont="1" applyBorder="1" applyAlignment="1" applyProtection="1">
      <alignment horizontal="center" vertical="center" shrinkToFit="1"/>
      <protection locked="0" hidden="1"/>
    </xf>
    <xf numFmtId="0" fontId="14" fillId="0" borderId="32" xfId="0" applyFont="1" applyBorder="1" applyAlignment="1" applyProtection="1">
      <alignment horizontal="center" vertical="center" shrinkToFit="1"/>
      <protection locked="0" hidden="1"/>
    </xf>
    <xf numFmtId="0" fontId="14" fillId="0" borderId="9" xfId="0" applyFont="1" applyBorder="1" applyAlignment="1" applyProtection="1">
      <alignment horizontal="center" vertical="center" shrinkToFit="1"/>
      <protection locked="0" hidden="1"/>
    </xf>
    <xf numFmtId="0" fontId="14" fillId="0" borderId="56" xfId="0" applyFont="1" applyBorder="1" applyAlignment="1" applyProtection="1">
      <alignment horizontal="center" vertical="center" shrinkToFit="1"/>
      <protection locked="0" hidden="1"/>
    </xf>
    <xf numFmtId="0" fontId="9" fillId="3" borderId="94" xfId="0" applyFont="1" applyFill="1" applyBorder="1" applyAlignment="1">
      <alignment horizontal="center" vertical="center" shrinkToFit="1"/>
    </xf>
    <xf numFmtId="0" fontId="14" fillId="0" borderId="96" xfId="0" applyFont="1" applyBorder="1" applyAlignment="1" applyProtection="1">
      <alignment horizontal="center" vertical="center" shrinkToFit="1"/>
      <protection locked="0"/>
    </xf>
    <xf numFmtId="0" fontId="14" fillId="0" borderId="95" xfId="0" applyFont="1" applyBorder="1" applyAlignment="1" applyProtection="1">
      <alignment horizontal="center" vertical="center" shrinkToFit="1"/>
      <protection locked="0"/>
    </xf>
    <xf numFmtId="0" fontId="14" fillId="0" borderId="99" xfId="0" applyFont="1" applyBorder="1" applyAlignment="1" applyProtection="1">
      <alignment horizontal="center" vertical="center" shrinkToFit="1"/>
      <protection locked="0"/>
    </xf>
    <xf numFmtId="0" fontId="14" fillId="0" borderId="97" xfId="0" applyFont="1" applyBorder="1" applyAlignment="1" applyProtection="1">
      <alignment horizontal="center" vertical="center" shrinkToFit="1"/>
      <protection locked="0"/>
    </xf>
    <xf numFmtId="0" fontId="14" fillId="0" borderId="93" xfId="0" applyFont="1" applyBorder="1" applyAlignment="1" applyProtection="1">
      <alignment horizontal="center" vertical="center" shrinkToFit="1"/>
      <protection locked="0"/>
    </xf>
    <xf numFmtId="0" fontId="9" fillId="3" borderId="71" xfId="0" applyFont="1" applyFill="1" applyBorder="1" applyAlignment="1">
      <alignment horizontal="center" vertical="center" shrinkToFit="1"/>
    </xf>
    <xf numFmtId="0" fontId="14" fillId="0" borderId="70" xfId="0" applyFont="1" applyBorder="1" applyAlignment="1" applyProtection="1">
      <alignment horizontal="center" vertical="center" shrinkToFit="1"/>
      <protection locked="0"/>
    </xf>
    <xf numFmtId="0" fontId="14" fillId="0" borderId="83" xfId="0" applyFont="1" applyBorder="1" applyAlignment="1" applyProtection="1">
      <alignment horizontal="center" vertical="center" shrinkToFit="1"/>
      <protection locked="0"/>
    </xf>
    <xf numFmtId="0" fontId="14" fillId="0" borderId="71" xfId="0" applyFont="1" applyBorder="1" applyAlignment="1" applyProtection="1">
      <alignment horizontal="center" vertical="center" shrinkToFit="1"/>
      <protection locked="0"/>
    </xf>
    <xf numFmtId="0" fontId="13" fillId="0" borderId="0" xfId="0" applyFont="1" applyAlignment="1">
      <alignment horizontal="left"/>
    </xf>
    <xf numFmtId="0" fontId="13" fillId="3" borderId="8" xfId="0" applyFont="1" applyFill="1" applyBorder="1" applyAlignment="1">
      <alignment vertical="center"/>
    </xf>
    <xf numFmtId="0" fontId="13" fillId="0" borderId="0" xfId="0" applyFont="1" applyAlignment="1">
      <alignment vertical="center"/>
    </xf>
    <xf numFmtId="0" fontId="13" fillId="3" borderId="8" xfId="0" applyFont="1" applyFill="1" applyBorder="1" applyAlignment="1" applyProtection="1">
      <alignment vertical="center"/>
      <protection hidden="1"/>
    </xf>
    <xf numFmtId="0" fontId="13" fillId="3" borderId="100" xfId="0" applyFont="1" applyFill="1" applyBorder="1" applyAlignment="1" applyProtection="1">
      <alignment vertical="center"/>
      <protection hidden="1"/>
    </xf>
    <xf numFmtId="0" fontId="13" fillId="3" borderId="56" xfId="0" applyFont="1" applyFill="1" applyBorder="1" applyAlignment="1" applyProtection="1">
      <alignment vertical="center"/>
      <protection hidden="1"/>
    </xf>
    <xf numFmtId="6" fontId="13" fillId="0" borderId="8" xfId="0" applyNumberFormat="1" applyFont="1" applyBorder="1" applyAlignment="1" applyProtection="1">
      <alignment vertical="center"/>
      <protection hidden="1"/>
    </xf>
    <xf numFmtId="6" fontId="13" fillId="0" borderId="100" xfId="0" applyNumberFormat="1" applyFont="1" applyBorder="1" applyAlignment="1" applyProtection="1">
      <alignment vertical="center"/>
      <protection hidden="1"/>
    </xf>
    <xf numFmtId="181" fontId="13" fillId="0" borderId="41"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182" fontId="13" fillId="0" borderId="73" xfId="0" applyNumberFormat="1" applyFont="1" applyBorder="1" applyAlignment="1" applyProtection="1">
      <alignment horizontal="center" vertical="center"/>
      <protection locked="0"/>
    </xf>
    <xf numFmtId="183" fontId="13" fillId="0" borderId="8" xfId="0" applyNumberFormat="1" applyFont="1" applyBorder="1" applyAlignment="1" applyProtection="1">
      <alignment horizontal="center" vertical="center"/>
      <protection locked="0"/>
    </xf>
    <xf numFmtId="0" fontId="27" fillId="0" borderId="0" xfId="0" applyFont="1" applyBorder="1" applyAlignment="1" applyProtection="1">
      <alignment horizontal="left" vertical="center"/>
      <protection locked="0"/>
    </xf>
    <xf numFmtId="0" fontId="13" fillId="0" borderId="0" xfId="0" applyFont="1" applyFill="1" applyBorder="1" applyAlignment="1">
      <alignment vertical="center"/>
    </xf>
    <xf numFmtId="180" fontId="13" fillId="0" borderId="73" xfId="0" applyNumberFormat="1" applyFont="1" applyBorder="1" applyAlignment="1" applyProtection="1">
      <alignment horizontal="left" vertical="center"/>
      <protection hidden="1"/>
    </xf>
    <xf numFmtId="184" fontId="13" fillId="0" borderId="73" xfId="0" applyNumberFormat="1" applyFont="1" applyBorder="1" applyAlignment="1" applyProtection="1">
      <alignment horizontal="left" vertical="center"/>
      <protection locked="0"/>
    </xf>
    <xf numFmtId="184" fontId="13" fillId="0" borderId="102" xfId="0" applyNumberFormat="1" applyFont="1" applyBorder="1" applyAlignment="1" applyProtection="1">
      <alignment horizontal="left" vertical="center"/>
      <protection locked="0"/>
    </xf>
    <xf numFmtId="185" fontId="13" fillId="0" borderId="41" xfId="1" applyNumberFormat="1" applyFont="1" applyBorder="1" applyAlignment="1" applyProtection="1">
      <alignment horizontal="left" vertical="center"/>
      <protection hidden="1"/>
    </xf>
    <xf numFmtId="185" fontId="13" fillId="0" borderId="101" xfId="1" applyNumberFormat="1" applyFont="1" applyBorder="1" applyAlignment="1" applyProtection="1">
      <alignment horizontal="left" vertical="center"/>
      <protection hidden="1"/>
    </xf>
    <xf numFmtId="0" fontId="13" fillId="3" borderId="73" xfId="0" applyFont="1" applyFill="1" applyBorder="1" applyAlignment="1">
      <alignment vertical="center"/>
    </xf>
    <xf numFmtId="0" fontId="29" fillId="5" borderId="5" xfId="0" applyFont="1" applyFill="1" applyBorder="1" applyAlignment="1">
      <alignment horizontal="center" vertical="center"/>
    </xf>
    <xf numFmtId="6" fontId="14" fillId="3" borderId="13" xfId="1" applyFont="1" applyFill="1" applyBorder="1" applyAlignment="1">
      <alignment horizontal="center" vertical="center"/>
    </xf>
    <xf numFmtId="0" fontId="14" fillId="0" borderId="0" xfId="0" applyFont="1" applyFill="1" applyBorder="1" applyAlignment="1">
      <alignment vertical="center"/>
    </xf>
    <xf numFmtId="0" fontId="14" fillId="0" borderId="58" xfId="0" applyFont="1" applyBorder="1" applyAlignment="1" applyProtection="1">
      <alignment horizontal="center" vertical="center" shrinkToFit="1"/>
      <protection locked="0" hidden="1"/>
    </xf>
    <xf numFmtId="0" fontId="14" fillId="0" borderId="82" xfId="0" applyFont="1" applyBorder="1" applyAlignment="1" applyProtection="1">
      <alignment horizontal="center" vertical="center" shrinkToFit="1"/>
      <protection locked="0" hidden="1"/>
    </xf>
    <xf numFmtId="0" fontId="14" fillId="0" borderId="57" xfId="0" applyFont="1" applyBorder="1" applyAlignment="1" applyProtection="1">
      <alignment horizontal="center" vertical="center" shrinkToFit="1"/>
      <protection locked="0" hidden="1"/>
    </xf>
    <xf numFmtId="0" fontId="14" fillId="0" borderId="54" xfId="0" applyFont="1" applyBorder="1" applyAlignment="1" applyProtection="1">
      <alignment horizontal="center" vertical="center" shrinkToFit="1"/>
      <protection locked="0" hidden="1"/>
    </xf>
    <xf numFmtId="0" fontId="29" fillId="3" borderId="5" xfId="2" applyFont="1" applyFill="1" applyBorder="1" applyAlignment="1" applyProtection="1">
      <alignment horizontal="center" vertical="center" wrapText="1"/>
      <protection locked="0" hidden="1"/>
    </xf>
    <xf numFmtId="0" fontId="32" fillId="0" borderId="0" xfId="0" applyFont="1" applyAlignment="1" applyProtection="1">
      <alignment vertical="center"/>
      <protection locked="0" hidden="1"/>
    </xf>
    <xf numFmtId="0" fontId="16" fillId="0" borderId="0" xfId="0" applyFont="1" applyAlignment="1">
      <alignment vertical="center"/>
    </xf>
    <xf numFmtId="0" fontId="33" fillId="6" borderId="38" xfId="0" applyFont="1" applyFill="1" applyBorder="1" applyAlignment="1" applyProtection="1">
      <alignment horizontal="center" vertical="center"/>
      <protection hidden="1"/>
    </xf>
    <xf numFmtId="0" fontId="33" fillId="6" borderId="32" xfId="0" applyFont="1" applyFill="1" applyBorder="1" applyAlignment="1" applyProtection="1">
      <alignment horizontal="center" vertical="center" shrinkToFit="1"/>
      <protection hidden="1"/>
    </xf>
    <xf numFmtId="0" fontId="33" fillId="6" borderId="14" xfId="0" applyFont="1" applyFill="1" applyBorder="1" applyAlignment="1" applyProtection="1">
      <alignment horizontal="center" vertical="center"/>
      <protection hidden="1"/>
    </xf>
    <xf numFmtId="0" fontId="33" fillId="6" borderId="32" xfId="0" applyFont="1" applyFill="1" applyBorder="1" applyAlignment="1" applyProtection="1">
      <alignment vertical="center"/>
      <protection hidden="1"/>
    </xf>
    <xf numFmtId="6" fontId="33" fillId="6" borderId="57" xfId="1" applyFont="1" applyFill="1" applyBorder="1" applyAlignment="1" applyProtection="1">
      <alignment vertical="center"/>
      <protection hidden="1"/>
    </xf>
    <xf numFmtId="0" fontId="14" fillId="0" borderId="10" xfId="0" applyFont="1" applyBorder="1" applyAlignment="1" applyProtection="1">
      <alignment horizontal="center" vertical="center"/>
      <protection hidden="1"/>
    </xf>
    <xf numFmtId="0" fontId="14" fillId="0" borderId="8" xfId="0" applyFont="1" applyBorder="1" applyAlignment="1" applyProtection="1">
      <alignment vertical="center"/>
      <protection locked="0"/>
    </xf>
    <xf numFmtId="0" fontId="14" fillId="0" borderId="8" xfId="0" applyFont="1" applyBorder="1" applyAlignment="1" applyProtection="1">
      <alignment vertical="center"/>
      <protection hidden="1"/>
    </xf>
    <xf numFmtId="0" fontId="14" fillId="0" borderId="8" xfId="0" applyFont="1" applyBorder="1" applyAlignment="1" applyProtection="1">
      <alignment vertical="center"/>
      <protection locked="0" hidden="1"/>
    </xf>
    <xf numFmtId="0" fontId="14" fillId="0" borderId="8" xfId="0" applyFont="1" applyBorder="1" applyAlignment="1" applyProtection="1">
      <alignment horizontal="center" vertical="center"/>
      <protection locked="0"/>
    </xf>
    <xf numFmtId="6" fontId="14" fillId="0" borderId="70" xfId="1" applyFont="1" applyBorder="1" applyAlignment="1" applyProtection="1">
      <alignment vertical="center"/>
      <protection hidden="1"/>
    </xf>
    <xf numFmtId="0" fontId="14" fillId="0" borderId="11" xfId="0" applyFont="1" applyBorder="1" applyAlignment="1" applyProtection="1">
      <alignment horizontal="center" vertical="center"/>
      <protection hidden="1"/>
    </xf>
    <xf numFmtId="0" fontId="14" fillId="0" borderId="9" xfId="0" applyFont="1" applyBorder="1" applyAlignment="1" applyProtection="1">
      <alignment vertical="center"/>
      <protection hidden="1"/>
    </xf>
    <xf numFmtId="0" fontId="14" fillId="0" borderId="9" xfId="0" applyFont="1" applyBorder="1" applyAlignment="1" applyProtection="1">
      <alignment vertical="center"/>
      <protection locked="0" hidden="1"/>
    </xf>
    <xf numFmtId="6" fontId="14" fillId="0" borderId="71" xfId="1" applyFont="1" applyBorder="1" applyAlignment="1" applyProtection="1">
      <alignment vertical="center"/>
      <protection hidden="1"/>
    </xf>
    <xf numFmtId="0" fontId="14" fillId="0" borderId="79" xfId="0" applyFont="1" applyBorder="1" applyAlignment="1" applyProtection="1">
      <alignment horizontal="center" vertical="center"/>
      <protection hidden="1"/>
    </xf>
    <xf numFmtId="0" fontId="14" fillId="0" borderId="56" xfId="0" applyFont="1" applyBorder="1" applyAlignment="1" applyProtection="1">
      <alignment vertical="center"/>
      <protection hidden="1"/>
    </xf>
    <xf numFmtId="0" fontId="14" fillId="0" borderId="56" xfId="0" applyFont="1" applyBorder="1" applyAlignment="1" applyProtection="1">
      <alignment vertical="center"/>
      <protection locked="0" hidden="1"/>
    </xf>
    <xf numFmtId="6" fontId="14" fillId="0" borderId="58" xfId="1" applyFont="1" applyBorder="1" applyAlignment="1" applyProtection="1">
      <alignment vertical="center"/>
      <protection hidden="1"/>
    </xf>
    <xf numFmtId="0" fontId="14" fillId="0" borderId="16" xfId="0" applyFont="1" applyBorder="1" applyAlignment="1" applyProtection="1">
      <alignment horizontal="center" vertical="center"/>
      <protection hidden="1"/>
    </xf>
    <xf numFmtId="0" fontId="14" fillId="0" borderId="33" xfId="0" applyFont="1" applyBorder="1" applyAlignment="1" applyProtection="1">
      <alignment vertical="center"/>
      <protection locked="0"/>
    </xf>
    <xf numFmtId="0" fontId="14" fillId="0" borderId="33" xfId="0" applyFont="1" applyBorder="1" applyAlignment="1" applyProtection="1">
      <alignment vertical="center"/>
      <protection hidden="1"/>
    </xf>
    <xf numFmtId="0" fontId="14" fillId="0" borderId="33" xfId="0" applyFont="1" applyBorder="1" applyAlignment="1" applyProtection="1">
      <alignment vertical="center"/>
      <protection locked="0" hidden="1"/>
    </xf>
    <xf numFmtId="0" fontId="14" fillId="0" borderId="33" xfId="0" applyFont="1" applyBorder="1" applyAlignment="1" applyProtection="1">
      <alignment horizontal="center" vertical="center"/>
      <protection locked="0"/>
    </xf>
    <xf numFmtId="6" fontId="14" fillId="0" borderId="83" xfId="1" applyFont="1" applyBorder="1" applyAlignment="1" applyProtection="1">
      <alignment vertical="center"/>
      <protection hidden="1"/>
    </xf>
    <xf numFmtId="0" fontId="14" fillId="0" borderId="14" xfId="0" applyFont="1" applyBorder="1" applyAlignment="1" applyProtection="1">
      <alignment horizontal="center" vertical="center"/>
      <protection hidden="1"/>
    </xf>
    <xf numFmtId="0" fontId="14" fillId="0" borderId="32" xfId="0" applyFont="1" applyBorder="1" applyAlignment="1" applyProtection="1">
      <alignment vertical="center"/>
      <protection hidden="1"/>
    </xf>
    <xf numFmtId="0" fontId="14" fillId="0" borderId="32" xfId="0" applyFont="1" applyBorder="1" applyAlignment="1" applyProtection="1">
      <alignment vertical="center"/>
      <protection locked="0" hidden="1"/>
    </xf>
    <xf numFmtId="6" fontId="14" fillId="0" borderId="57" xfId="1" applyFont="1" applyBorder="1" applyAlignment="1" applyProtection="1">
      <alignment vertical="center"/>
      <protection hidden="1"/>
    </xf>
    <xf numFmtId="0" fontId="33" fillId="6" borderId="32" xfId="0" applyFont="1" applyFill="1" applyBorder="1" applyAlignment="1" applyProtection="1">
      <alignment horizontal="center" vertical="center"/>
      <protection hidden="1"/>
    </xf>
    <xf numFmtId="0" fontId="33" fillId="6" borderId="14" xfId="0" applyFont="1" applyFill="1" applyBorder="1" applyAlignment="1" applyProtection="1">
      <alignment horizontal="center" vertical="center" shrinkToFit="1"/>
      <protection hidden="1"/>
    </xf>
    <xf numFmtId="0" fontId="33" fillId="6" borderId="49" xfId="0" applyFont="1" applyFill="1" applyBorder="1" applyAlignment="1" applyProtection="1">
      <alignment horizontal="left" vertical="center" shrinkToFit="1"/>
      <protection hidden="1"/>
    </xf>
    <xf numFmtId="0" fontId="33" fillId="6" borderId="32" xfId="0" applyFont="1" applyFill="1" applyBorder="1" applyAlignment="1" applyProtection="1">
      <alignment horizontal="left" vertical="center" shrinkToFit="1"/>
      <protection hidden="1"/>
    </xf>
    <xf numFmtId="0" fontId="33" fillId="6" borderId="31" xfId="0" applyFont="1" applyFill="1" applyBorder="1" applyAlignment="1" applyProtection="1">
      <alignment horizontal="center" vertical="center" shrinkToFit="1"/>
      <protection hidden="1"/>
    </xf>
    <xf numFmtId="179" fontId="33" fillId="6" borderId="32" xfId="0" applyNumberFormat="1" applyFont="1" applyFill="1" applyBorder="1" applyAlignment="1" applyProtection="1">
      <alignment horizontal="center" vertical="center" shrinkToFit="1"/>
      <protection hidden="1"/>
    </xf>
    <xf numFmtId="179" fontId="33" fillId="6" borderId="57" xfId="0" applyNumberFormat="1" applyFont="1" applyFill="1" applyBorder="1" applyAlignment="1" applyProtection="1">
      <alignment horizontal="center" vertical="center" shrinkToFit="1"/>
      <protection hidden="1"/>
    </xf>
    <xf numFmtId="0" fontId="33" fillId="6" borderId="92" xfId="0" applyFont="1" applyFill="1" applyBorder="1" applyAlignment="1" applyProtection="1">
      <alignment horizontal="center" vertical="center" shrinkToFit="1"/>
      <protection hidden="1"/>
    </xf>
    <xf numFmtId="0" fontId="33" fillId="6" borderId="96" xfId="0" applyFont="1" applyFill="1" applyBorder="1" applyAlignment="1" applyProtection="1">
      <alignment horizontal="center" vertical="center" shrinkToFit="1"/>
      <protection hidden="1"/>
    </xf>
    <xf numFmtId="0" fontId="33" fillId="6" borderId="57" xfId="0" applyFont="1" applyFill="1" applyBorder="1" applyAlignment="1" applyProtection="1">
      <alignment horizontal="center" vertical="center" shrinkToFit="1"/>
      <protection hidden="1"/>
    </xf>
    <xf numFmtId="0" fontId="16" fillId="0" borderId="0" xfId="0" applyFont="1" applyAlignment="1" applyProtection="1">
      <alignment vertical="center"/>
      <protection hidden="1"/>
    </xf>
    <xf numFmtId="0" fontId="33" fillId="6" borderId="93" xfId="0" applyFont="1" applyFill="1" applyBorder="1" applyAlignment="1" applyProtection="1">
      <alignment vertical="center"/>
      <protection hidden="1"/>
    </xf>
    <xf numFmtId="0" fontId="33" fillId="6" borderId="56" xfId="0" applyFont="1" applyFill="1" applyBorder="1" applyAlignment="1" applyProtection="1">
      <alignment vertical="center"/>
      <protection hidden="1"/>
    </xf>
    <xf numFmtId="0" fontId="33" fillId="6" borderId="56" xfId="0" applyFont="1" applyFill="1" applyBorder="1" applyAlignment="1" applyProtection="1">
      <alignment horizontal="center" vertical="center"/>
      <protection hidden="1"/>
    </xf>
    <xf numFmtId="0" fontId="33" fillId="6" borderId="58" xfId="0" applyFont="1" applyFill="1" applyBorder="1" applyAlignment="1" applyProtection="1">
      <alignment horizontal="center" vertical="center" shrinkToFit="1"/>
      <protection hidden="1"/>
    </xf>
    <xf numFmtId="0" fontId="33" fillId="0" borderId="38" xfId="0" applyFont="1" applyFill="1" applyBorder="1" applyAlignment="1" applyProtection="1">
      <alignment horizontal="center" vertical="center"/>
      <protection hidden="1"/>
    </xf>
    <xf numFmtId="0" fontId="33" fillId="0" borderId="87" xfId="0" applyFont="1" applyFill="1" applyBorder="1" applyAlignment="1" applyProtection="1">
      <alignment horizontal="center" vertical="center"/>
      <protection hidden="1"/>
    </xf>
    <xf numFmtId="0" fontId="33" fillId="0" borderId="49" xfId="0" applyFont="1" applyFill="1" applyBorder="1" applyAlignment="1" applyProtection="1">
      <alignment horizontal="center" vertical="center"/>
      <protection hidden="1"/>
    </xf>
    <xf numFmtId="0" fontId="33" fillId="0" borderId="47" xfId="0" applyFont="1" applyFill="1" applyBorder="1" applyAlignment="1" applyProtection="1">
      <alignment horizontal="center" vertical="center"/>
      <protection hidden="1"/>
    </xf>
    <xf numFmtId="0" fontId="33" fillId="0" borderId="32" xfId="0" applyFont="1" applyFill="1" applyBorder="1" applyAlignment="1" applyProtection="1">
      <alignment horizontal="center" vertical="center" shrinkToFit="1"/>
      <protection hidden="1"/>
    </xf>
    <xf numFmtId="0" fontId="33" fillId="0" borderId="78" xfId="0" applyFont="1" applyFill="1" applyBorder="1" applyAlignment="1" applyProtection="1">
      <alignment horizontal="center" vertical="center" shrinkToFit="1"/>
      <protection hidden="1"/>
    </xf>
    <xf numFmtId="0" fontId="33" fillId="0" borderId="89" xfId="0" applyFont="1" applyFill="1" applyBorder="1" applyAlignment="1" applyProtection="1">
      <alignment horizontal="center" vertical="center" shrinkToFit="1"/>
      <protection hidden="1"/>
    </xf>
    <xf numFmtId="0" fontId="33" fillId="0" borderId="56" xfId="0" applyFont="1" applyFill="1" applyBorder="1" applyAlignment="1" applyProtection="1">
      <alignment horizontal="center" vertical="center" shrinkToFit="1"/>
      <protection hidden="1"/>
    </xf>
    <xf numFmtId="0" fontId="34" fillId="7" borderId="41" xfId="3" applyFont="1" applyFill="1" applyBorder="1" applyAlignment="1" applyProtection="1">
      <alignment horizontal="left" vertical="center"/>
      <protection hidden="1"/>
    </xf>
    <xf numFmtId="0" fontId="34" fillId="0" borderId="0" xfId="3" applyFont="1" applyProtection="1">
      <alignment vertical="center"/>
      <protection hidden="1"/>
    </xf>
    <xf numFmtId="0" fontId="34" fillId="7" borderId="41" xfId="3" applyFont="1" applyFill="1" applyBorder="1" applyAlignment="1" applyProtection="1">
      <alignment horizontal="left" vertical="center" shrinkToFit="1"/>
      <protection hidden="1"/>
    </xf>
    <xf numFmtId="0" fontId="34" fillId="8" borderId="8" xfId="3" applyFont="1" applyFill="1" applyBorder="1" applyAlignment="1" applyProtection="1">
      <alignment horizontal="center" vertical="center"/>
      <protection hidden="1"/>
    </xf>
    <xf numFmtId="6" fontId="34" fillId="0" borderId="8" xfId="1" applyFont="1" applyFill="1" applyBorder="1" applyAlignment="1" applyProtection="1">
      <alignment vertical="center"/>
      <protection hidden="1"/>
    </xf>
    <xf numFmtId="0" fontId="34" fillId="0" borderId="8" xfId="3" applyFont="1" applyFill="1" applyBorder="1" applyAlignment="1" applyProtection="1">
      <alignment horizontal="center" vertical="center"/>
      <protection hidden="1"/>
    </xf>
    <xf numFmtId="0" fontId="34" fillId="0" borderId="3" xfId="3" applyFont="1" applyBorder="1" applyProtection="1">
      <alignment vertical="center"/>
      <protection hidden="1"/>
    </xf>
    <xf numFmtId="0" fontId="34" fillId="0" borderId="3" xfId="3" applyFont="1" applyBorder="1" applyAlignment="1" applyProtection="1">
      <alignment horizontal="center" vertical="center"/>
      <protection hidden="1"/>
    </xf>
    <xf numFmtId="6" fontId="34" fillId="0" borderId="3" xfId="1" applyFont="1" applyBorder="1" applyAlignment="1" applyProtection="1">
      <alignment horizontal="right" vertical="center"/>
      <protection hidden="1"/>
    </xf>
    <xf numFmtId="0" fontId="34" fillId="0" borderId="0" xfId="3" applyFont="1" applyBorder="1" applyProtection="1">
      <alignment vertical="center"/>
      <protection hidden="1"/>
    </xf>
    <xf numFmtId="0" fontId="34" fillId="0" borderId="8" xfId="3" applyFont="1" applyBorder="1" applyProtection="1">
      <alignment vertical="center"/>
      <protection hidden="1"/>
    </xf>
    <xf numFmtId="0" fontId="34" fillId="0" borderId="8" xfId="3" applyFont="1" applyBorder="1" applyAlignment="1" applyProtection="1">
      <alignment horizontal="center" vertical="center"/>
      <protection hidden="1"/>
    </xf>
    <xf numFmtId="6" fontId="34" fillId="0" borderId="8" xfId="1" applyFont="1" applyBorder="1" applyAlignment="1" applyProtection="1">
      <alignment horizontal="right" vertical="center"/>
      <protection hidden="1"/>
    </xf>
    <xf numFmtId="0" fontId="14" fillId="0" borderId="8" xfId="0" applyFont="1" applyBorder="1" applyAlignment="1" applyProtection="1">
      <alignment vertical="center" shrinkToFit="1"/>
      <protection locked="0"/>
    </xf>
    <xf numFmtId="0" fontId="14" fillId="0" borderId="9" xfId="0" applyFont="1" applyBorder="1" applyAlignment="1" applyProtection="1">
      <alignment vertical="center" shrinkToFit="1"/>
      <protection locked="0"/>
    </xf>
    <xf numFmtId="0" fontId="14" fillId="0" borderId="56" xfId="0" applyFont="1" applyBorder="1" applyAlignment="1" applyProtection="1">
      <alignment vertical="center" shrinkToFit="1"/>
      <protection locked="0"/>
    </xf>
    <xf numFmtId="0" fontId="14" fillId="0" borderId="33" xfId="0" applyFont="1" applyBorder="1" applyAlignment="1" applyProtection="1">
      <alignment vertical="center" shrinkToFit="1"/>
      <protection locked="0"/>
    </xf>
    <xf numFmtId="0" fontId="14" fillId="0" borderId="32" xfId="0" applyFont="1" applyBorder="1" applyAlignment="1" applyProtection="1">
      <alignment vertical="center" shrinkToFit="1"/>
      <protection locked="0"/>
    </xf>
    <xf numFmtId="0" fontId="14" fillId="0" borderId="79" xfId="0" applyFont="1" applyBorder="1" applyAlignment="1" applyProtection="1">
      <alignment horizontal="center" vertical="center" shrinkToFit="1"/>
      <protection hidden="1"/>
    </xf>
    <xf numFmtId="0" fontId="14" fillId="0" borderId="56" xfId="0" applyFont="1" applyBorder="1" applyAlignment="1" applyProtection="1">
      <alignment vertical="center" shrinkToFit="1"/>
      <protection hidden="1"/>
    </xf>
    <xf numFmtId="0" fontId="14" fillId="0" borderId="56" xfId="0" applyFont="1" applyBorder="1" applyAlignment="1" applyProtection="1">
      <alignment vertical="center" shrinkToFit="1"/>
      <protection locked="0" hidden="1"/>
    </xf>
    <xf numFmtId="6" fontId="14" fillId="0" borderId="58" xfId="1" applyFont="1" applyBorder="1" applyAlignment="1" applyProtection="1">
      <alignment vertical="center" shrinkToFit="1"/>
      <protection hidden="1"/>
    </xf>
    <xf numFmtId="0" fontId="14" fillId="0" borderId="10" xfId="0" applyFont="1" applyBorder="1" applyAlignment="1" applyProtection="1">
      <alignment horizontal="center" vertical="center" shrinkToFit="1"/>
      <protection hidden="1"/>
    </xf>
    <xf numFmtId="0" fontId="14" fillId="0" borderId="8" xfId="0" applyFont="1" applyBorder="1" applyAlignment="1" applyProtection="1">
      <alignment vertical="center" shrinkToFit="1"/>
      <protection hidden="1"/>
    </xf>
    <xf numFmtId="0" fontId="14" fillId="0" borderId="8" xfId="0" applyFont="1" applyBorder="1" applyAlignment="1" applyProtection="1">
      <alignment vertical="center" shrinkToFit="1"/>
      <protection locked="0" hidden="1"/>
    </xf>
    <xf numFmtId="6" fontId="14" fillId="0" borderId="70" xfId="1" applyFont="1" applyBorder="1" applyAlignment="1" applyProtection="1">
      <alignment vertical="center" shrinkToFit="1"/>
      <protection hidden="1"/>
    </xf>
    <xf numFmtId="0" fontId="14" fillId="0" borderId="16" xfId="0" applyFont="1" applyBorder="1" applyAlignment="1" applyProtection="1">
      <alignment horizontal="center" vertical="center" shrinkToFit="1"/>
      <protection hidden="1"/>
    </xf>
    <xf numFmtId="0" fontId="14" fillId="0" borderId="33" xfId="0" applyFont="1" applyBorder="1" applyAlignment="1" applyProtection="1">
      <alignment vertical="center" shrinkToFit="1"/>
      <protection hidden="1"/>
    </xf>
    <xf numFmtId="0" fontId="14" fillId="0" borderId="33" xfId="0" applyFont="1" applyBorder="1" applyAlignment="1" applyProtection="1">
      <alignment vertical="center" shrinkToFit="1"/>
      <protection locked="0" hidden="1"/>
    </xf>
    <xf numFmtId="6" fontId="14" fillId="0" borderId="83" xfId="1" applyFont="1" applyBorder="1" applyAlignment="1" applyProtection="1">
      <alignment vertical="center" shrinkToFit="1"/>
      <protection hidden="1"/>
    </xf>
    <xf numFmtId="0" fontId="14" fillId="0" borderId="14" xfId="0" applyFont="1" applyBorder="1" applyAlignment="1" applyProtection="1">
      <alignment horizontal="center" vertical="center" shrinkToFit="1"/>
      <protection hidden="1"/>
    </xf>
    <xf numFmtId="0" fontId="14" fillId="0" borderId="32" xfId="0" applyFont="1" applyBorder="1" applyAlignment="1" applyProtection="1">
      <alignment vertical="center" shrinkToFit="1"/>
      <protection hidden="1"/>
    </xf>
    <xf numFmtId="0" fontId="14" fillId="0" borderId="32" xfId="0" applyFont="1" applyBorder="1" applyAlignment="1" applyProtection="1">
      <alignment vertical="center" shrinkToFit="1"/>
      <protection locked="0" hidden="1"/>
    </xf>
    <xf numFmtId="6" fontId="14" fillId="0" borderId="57" xfId="1" applyFont="1" applyBorder="1" applyAlignment="1" applyProtection="1">
      <alignment vertical="center" shrinkToFit="1"/>
      <protection hidden="1"/>
    </xf>
    <xf numFmtId="0" fontId="14" fillId="0" borderId="11" xfId="0" applyFont="1" applyBorder="1" applyAlignment="1" applyProtection="1">
      <alignment horizontal="center" vertical="center" shrinkToFit="1"/>
      <protection hidden="1"/>
    </xf>
    <xf numFmtId="0" fontId="14" fillId="0" borderId="9" xfId="0" applyFont="1" applyBorder="1" applyAlignment="1" applyProtection="1">
      <alignment vertical="center" shrinkToFit="1"/>
      <protection hidden="1"/>
    </xf>
    <xf numFmtId="0" fontId="14" fillId="0" borderId="9" xfId="0" applyFont="1" applyBorder="1" applyAlignment="1" applyProtection="1">
      <alignment vertical="center" shrinkToFit="1"/>
      <protection locked="0" hidden="1"/>
    </xf>
    <xf numFmtId="6" fontId="14" fillId="0" borderId="71" xfId="1" applyFont="1" applyBorder="1" applyAlignment="1" applyProtection="1">
      <alignment vertical="center" shrinkToFit="1"/>
      <protection hidden="1"/>
    </xf>
    <xf numFmtId="6" fontId="14" fillId="0" borderId="83" xfId="1" applyFont="1" applyBorder="1" applyAlignment="1">
      <alignment horizontal="right" vertical="center"/>
    </xf>
    <xf numFmtId="6" fontId="14" fillId="0" borderId="58" xfId="1" applyFont="1" applyBorder="1" applyAlignment="1">
      <alignment horizontal="right" vertical="center"/>
    </xf>
    <xf numFmtId="0" fontId="14" fillId="3" borderId="34" xfId="0" applyFont="1" applyFill="1" applyBorder="1" applyAlignment="1" applyProtection="1">
      <alignment horizontal="center" vertical="center" shrinkToFit="1"/>
      <protection hidden="1"/>
    </xf>
    <xf numFmtId="0" fontId="33" fillId="0" borderId="38" xfId="0" applyFont="1" applyFill="1" applyBorder="1" applyAlignment="1" applyProtection="1">
      <alignment horizontal="center" vertical="center"/>
      <protection locked="0" hidden="1"/>
    </xf>
    <xf numFmtId="0" fontId="33" fillId="0" borderId="87" xfId="0" applyFont="1" applyFill="1" applyBorder="1" applyAlignment="1" applyProtection="1">
      <alignment horizontal="center" vertical="center"/>
      <protection locked="0" hidden="1"/>
    </xf>
    <xf numFmtId="0" fontId="33" fillId="0" borderId="49" xfId="0" applyFont="1" applyFill="1" applyBorder="1" applyAlignment="1" applyProtection="1">
      <alignment horizontal="center" vertical="center"/>
      <protection locked="0" hidden="1"/>
    </xf>
    <xf numFmtId="0" fontId="33" fillId="0" borderId="47" xfId="0" applyFont="1" applyFill="1" applyBorder="1" applyAlignment="1" applyProtection="1">
      <alignment horizontal="center" vertical="center"/>
      <protection locked="0" hidden="1"/>
    </xf>
    <xf numFmtId="0" fontId="14" fillId="0" borderId="72" xfId="0" applyFont="1" applyBorder="1" applyAlignment="1">
      <alignment horizontal="center" vertical="center" shrinkToFit="1"/>
    </xf>
    <xf numFmtId="0" fontId="9" fillId="0" borderId="31" xfId="0" applyFont="1" applyBorder="1" applyAlignment="1">
      <alignment horizontal="center" vertical="center"/>
    </xf>
    <xf numFmtId="0" fontId="14" fillId="0" borderId="80" xfId="0" applyFont="1" applyBorder="1" applyAlignment="1">
      <alignment horizontal="center" vertical="center"/>
    </xf>
    <xf numFmtId="0" fontId="16" fillId="0" borderId="109" xfId="0" applyFont="1" applyBorder="1" applyAlignment="1">
      <alignment horizontal="center" vertical="center"/>
    </xf>
    <xf numFmtId="0" fontId="14" fillId="0" borderId="8" xfId="0" applyFont="1" applyBorder="1" applyAlignment="1">
      <alignment horizontal="center" vertical="center" shrinkToFit="1"/>
    </xf>
    <xf numFmtId="178" fontId="14" fillId="0" borderId="8" xfId="0" applyNumberFormat="1" applyFont="1" applyBorder="1" applyAlignment="1">
      <alignment vertical="center"/>
    </xf>
    <xf numFmtId="178" fontId="14" fillId="0" borderId="56" xfId="0" applyNumberFormat="1" applyFont="1" applyBorder="1" applyAlignment="1">
      <alignment vertical="center"/>
    </xf>
    <xf numFmtId="0" fontId="14" fillId="0" borderId="32" xfId="0" applyFont="1" applyBorder="1" applyAlignment="1">
      <alignment horizontal="center" vertical="center" shrinkToFit="1"/>
    </xf>
    <xf numFmtId="178" fontId="14" fillId="0" borderId="32" xfId="0" applyNumberFormat="1" applyFont="1" applyBorder="1" applyAlignment="1">
      <alignment vertical="center"/>
    </xf>
    <xf numFmtId="0" fontId="14" fillId="0" borderId="9" xfId="0" applyFont="1" applyBorder="1" applyAlignment="1">
      <alignment horizontal="center" vertical="center" shrinkToFit="1"/>
    </xf>
    <xf numFmtId="178" fontId="14" fillId="0" borderId="9" xfId="0" applyNumberFormat="1" applyFont="1" applyBorder="1" applyAlignment="1">
      <alignment vertical="center"/>
    </xf>
    <xf numFmtId="6" fontId="14" fillId="0" borderId="57" xfId="1" applyFont="1" applyBorder="1" applyAlignment="1">
      <alignment horizontal="right" vertical="center"/>
    </xf>
    <xf numFmtId="0" fontId="14" fillId="0" borderId="10" xfId="0" applyFont="1" applyBorder="1" applyAlignment="1">
      <alignment horizontal="center" vertical="center" shrinkToFi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1" xfId="0" applyFont="1" applyBorder="1" applyAlignment="1">
      <alignment horizontal="center" vertical="center" shrinkToFit="1"/>
    </xf>
    <xf numFmtId="6" fontId="14" fillId="0" borderId="70" xfId="1" applyFont="1" applyBorder="1" applyAlignment="1">
      <alignment vertical="center"/>
    </xf>
    <xf numFmtId="0" fontId="14" fillId="0" borderId="53" xfId="0" applyFont="1" applyBorder="1" applyAlignment="1">
      <alignment horizontal="center" vertical="center" shrinkToFit="1"/>
    </xf>
    <xf numFmtId="178" fontId="14" fillId="0" borderId="53" xfId="0" applyNumberFormat="1" applyFont="1" applyBorder="1" applyAlignment="1">
      <alignment vertical="center"/>
    </xf>
    <xf numFmtId="0" fontId="14" fillId="0" borderId="51" xfId="0" applyFont="1" applyBorder="1" applyAlignment="1">
      <alignment horizontal="center" vertical="center" shrinkToFit="1"/>
    </xf>
    <xf numFmtId="178" fontId="14" fillId="0" borderId="51" xfId="0" applyNumberFormat="1" applyFont="1" applyBorder="1" applyAlignment="1">
      <alignment vertical="center"/>
    </xf>
    <xf numFmtId="6" fontId="14" fillId="0" borderId="114" xfId="1" applyFont="1" applyBorder="1" applyAlignment="1">
      <alignment vertical="center"/>
    </xf>
    <xf numFmtId="6" fontId="14" fillId="0" borderId="115" xfId="1" applyFont="1" applyBorder="1" applyAlignment="1">
      <alignment vertical="center"/>
    </xf>
    <xf numFmtId="0" fontId="14" fillId="0" borderId="50" xfId="0" applyFont="1" applyBorder="1" applyAlignment="1">
      <alignment horizontal="center" vertical="center" shrinkToFit="1"/>
    </xf>
    <xf numFmtId="178" fontId="14" fillId="0" borderId="50" xfId="0" applyNumberFormat="1" applyFont="1" applyBorder="1" applyAlignment="1">
      <alignment vertical="center"/>
    </xf>
    <xf numFmtId="6" fontId="14" fillId="0" borderId="116" xfId="1" applyFont="1" applyBorder="1" applyAlignment="1">
      <alignment vertical="center"/>
    </xf>
    <xf numFmtId="6" fontId="14" fillId="0" borderId="116" xfId="1" applyFont="1" applyBorder="1" applyAlignment="1">
      <alignment horizontal="right" vertical="center"/>
    </xf>
    <xf numFmtId="6" fontId="14" fillId="0" borderId="115" xfId="1" applyFont="1" applyBorder="1" applyAlignment="1">
      <alignment horizontal="right" vertical="center"/>
    </xf>
    <xf numFmtId="0" fontId="14" fillId="0" borderId="81" xfId="0" applyFont="1" applyBorder="1" applyAlignment="1">
      <alignment horizontal="center" vertical="center" shrinkToFit="1"/>
    </xf>
    <xf numFmtId="0" fontId="14" fillId="0" borderId="79"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79" xfId="0" applyFont="1" applyBorder="1" applyAlignment="1">
      <alignment horizontal="center" vertical="center"/>
    </xf>
    <xf numFmtId="178" fontId="14" fillId="0" borderId="33" xfId="0" applyNumberFormat="1" applyFont="1" applyBorder="1" applyAlignment="1">
      <alignment vertical="center"/>
    </xf>
    <xf numFmtId="0" fontId="35" fillId="0" borderId="117" xfId="0" applyFont="1" applyBorder="1" applyAlignment="1">
      <alignment horizontal="left" vertical="top" shrinkToFit="1"/>
    </xf>
    <xf numFmtId="0" fontId="35" fillId="0" borderId="68" xfId="0" applyFont="1" applyBorder="1" applyAlignment="1">
      <alignment horizontal="left" vertical="top" shrinkToFit="1"/>
    </xf>
    <xf numFmtId="0" fontId="35" fillId="0" borderId="61" xfId="0" applyFont="1" applyBorder="1" applyAlignment="1">
      <alignment horizontal="left" vertical="top" shrinkToFit="1"/>
    </xf>
    <xf numFmtId="0" fontId="35" fillId="0" borderId="63" xfId="0" applyFont="1" applyBorder="1" applyAlignment="1">
      <alignment horizontal="left" vertical="top" shrinkToFit="1"/>
    </xf>
    <xf numFmtId="0" fontId="35" fillId="0" borderId="31" xfId="0" applyFont="1" applyBorder="1" applyAlignment="1">
      <alignment horizontal="left" vertical="top" shrinkToFit="1"/>
    </xf>
    <xf numFmtId="0" fontId="35" fillId="0" borderId="118" xfId="0" applyFont="1" applyBorder="1" applyAlignment="1">
      <alignment horizontal="left" vertical="top" shrinkToFit="1"/>
    </xf>
    <xf numFmtId="0" fontId="14" fillId="0" borderId="119" xfId="0" applyFont="1" applyBorder="1" applyAlignment="1">
      <alignment horizontal="center" vertical="center" shrinkToFit="1"/>
    </xf>
    <xf numFmtId="0" fontId="14" fillId="0" borderId="120" xfId="0" applyFont="1" applyBorder="1" applyAlignment="1">
      <alignment horizontal="center" vertical="center" shrinkToFit="1"/>
    </xf>
    <xf numFmtId="0" fontId="14" fillId="0" borderId="73" xfId="0" applyFont="1" applyBorder="1" applyAlignment="1">
      <alignment horizontal="center" vertical="center" shrinkToFit="1"/>
    </xf>
    <xf numFmtId="0" fontId="14" fillId="0" borderId="75" xfId="0" applyFont="1" applyBorder="1" applyAlignment="1">
      <alignment horizontal="center" vertical="center" shrinkToFit="1"/>
    </xf>
    <xf numFmtId="0" fontId="14" fillId="0" borderId="74" xfId="0" applyFont="1" applyBorder="1" applyAlignment="1">
      <alignment horizontal="center" vertical="center" shrinkToFit="1"/>
    </xf>
    <xf numFmtId="0" fontId="35" fillId="0" borderId="121" xfId="0" applyFont="1" applyBorder="1" applyAlignment="1">
      <alignment horizontal="left" vertical="top" shrinkToFit="1"/>
    </xf>
    <xf numFmtId="0" fontId="35" fillId="0" borderId="122" xfId="0" applyFont="1" applyBorder="1" applyAlignment="1">
      <alignment horizontal="left" vertical="top" shrinkToFit="1"/>
    </xf>
    <xf numFmtId="0" fontId="14" fillId="0" borderId="80" xfId="0" applyFont="1" applyBorder="1" applyAlignment="1">
      <alignment horizontal="left" vertical="center" shrinkToFit="1"/>
    </xf>
    <xf numFmtId="0" fontId="13" fillId="0" borderId="58" xfId="0" applyFont="1" applyBorder="1" applyAlignment="1">
      <alignment horizontal="left" vertical="top" shrinkToFit="1"/>
    </xf>
    <xf numFmtId="0" fontId="14" fillId="0" borderId="83" xfId="0" applyFont="1" applyBorder="1" applyAlignment="1">
      <alignment horizontal="left" vertical="center" shrinkToFit="1"/>
    </xf>
    <xf numFmtId="0" fontId="14" fillId="0" borderId="58" xfId="0" applyFont="1" applyBorder="1" applyAlignment="1">
      <alignment horizontal="left" vertical="top" shrinkToFit="1"/>
    </xf>
    <xf numFmtId="0" fontId="14" fillId="0" borderId="70" xfId="0" applyFont="1" applyBorder="1" applyAlignment="1">
      <alignment horizontal="left" vertical="center" shrinkToFit="1"/>
    </xf>
    <xf numFmtId="0" fontId="14" fillId="0" borderId="71" xfId="0" applyFont="1" applyBorder="1" applyAlignment="1">
      <alignment horizontal="left" vertical="center" shrinkToFit="1"/>
    </xf>
    <xf numFmtId="0" fontId="14" fillId="0" borderId="57" xfId="0" applyFont="1" applyBorder="1" applyAlignment="1">
      <alignment horizontal="left" vertical="center" shrinkToFit="1"/>
    </xf>
    <xf numFmtId="0" fontId="14" fillId="0" borderId="49" xfId="0" applyFont="1" applyBorder="1" applyAlignment="1">
      <alignment horizontal="center" vertical="center" shrinkToFit="1"/>
    </xf>
    <xf numFmtId="0" fontId="35" fillId="0" borderId="123" xfId="0" applyFont="1" applyBorder="1" applyAlignment="1">
      <alignment horizontal="left" vertical="top" shrinkToFit="1"/>
    </xf>
    <xf numFmtId="0" fontId="35" fillId="0" borderId="124" xfId="0" applyFont="1" applyBorder="1" applyAlignment="1">
      <alignment horizontal="left" vertical="top" shrinkToFit="1"/>
    </xf>
    <xf numFmtId="0" fontId="9" fillId="0" borderId="88" xfId="0" applyFont="1" applyBorder="1" applyAlignment="1">
      <alignment horizontal="center" vertical="center"/>
    </xf>
    <xf numFmtId="6" fontId="14" fillId="0" borderId="112" xfId="1" applyFont="1" applyBorder="1" applyAlignment="1">
      <alignment vertical="center"/>
    </xf>
    <xf numFmtId="177" fontId="14" fillId="0" borderId="113" xfId="1" applyNumberFormat="1" applyFont="1" applyBorder="1" applyAlignment="1">
      <alignment horizontal="right" vertical="center"/>
    </xf>
    <xf numFmtId="6" fontId="14" fillId="0" borderId="125" xfId="1" applyFont="1" applyBorder="1" applyAlignment="1">
      <alignment vertical="center"/>
    </xf>
    <xf numFmtId="6" fontId="14" fillId="0" borderId="10" xfId="1" applyFont="1" applyBorder="1" applyAlignment="1">
      <alignment vertical="center"/>
    </xf>
    <xf numFmtId="6" fontId="14" fillId="0" borderId="10" xfId="1" applyFont="1" applyBorder="1" applyAlignment="1">
      <alignment horizontal="right" vertical="center"/>
    </xf>
    <xf numFmtId="6" fontId="14" fillId="0" borderId="11" xfId="1" applyFont="1" applyBorder="1" applyAlignment="1">
      <alignment horizontal="right" vertical="center"/>
    </xf>
    <xf numFmtId="6" fontId="14" fillId="0" borderId="14" xfId="1" applyFont="1" applyBorder="1" applyAlignment="1">
      <alignment horizontal="right" vertical="center"/>
    </xf>
    <xf numFmtId="6" fontId="14" fillId="0" borderId="125" xfId="1" applyFont="1" applyBorder="1" applyAlignment="1">
      <alignment horizontal="right" vertical="center"/>
    </xf>
    <xf numFmtId="6" fontId="14" fillId="0" borderId="14" xfId="1" applyFont="1" applyBorder="1" applyAlignment="1">
      <alignment vertical="center"/>
    </xf>
    <xf numFmtId="6" fontId="14" fillId="0" borderId="16" xfId="1" applyFont="1" applyBorder="1" applyAlignment="1">
      <alignment horizontal="right" vertical="center"/>
    </xf>
    <xf numFmtId="6" fontId="14" fillId="0" borderId="79" xfId="1" applyFont="1" applyBorder="1" applyAlignment="1">
      <alignment horizontal="right" vertical="top" shrinkToFit="1"/>
    </xf>
    <xf numFmtId="0" fontId="34" fillId="0" borderId="41" xfId="3" applyFont="1" applyBorder="1" applyAlignment="1" applyProtection="1">
      <alignment horizontal="left" vertical="center" wrapText="1"/>
      <protection hidden="1"/>
    </xf>
    <xf numFmtId="0" fontId="34" fillId="0" borderId="3" xfId="3" applyFont="1" applyBorder="1" applyAlignment="1" applyProtection="1">
      <alignment horizontal="left" vertical="center" wrapText="1"/>
      <protection hidden="1"/>
    </xf>
    <xf numFmtId="0" fontId="34" fillId="0" borderId="73" xfId="3" applyFont="1" applyBorder="1" applyAlignment="1" applyProtection="1">
      <alignment horizontal="left" vertical="center" wrapText="1"/>
      <protection hidden="1"/>
    </xf>
    <xf numFmtId="0" fontId="34" fillId="0" borderId="38" xfId="3" applyFont="1" applyBorder="1" applyAlignment="1" applyProtection="1">
      <alignment horizontal="left" vertical="center"/>
      <protection hidden="1"/>
    </xf>
    <xf numFmtId="0" fontId="34" fillId="0" borderId="2" xfId="3" applyFont="1" applyBorder="1" applyAlignment="1" applyProtection="1">
      <alignment horizontal="left" vertical="center"/>
      <protection hidden="1"/>
    </xf>
    <xf numFmtId="0" fontId="34" fillId="0" borderId="86" xfId="3" applyFont="1" applyBorder="1" applyAlignment="1" applyProtection="1">
      <alignment horizontal="left" vertical="center"/>
      <protection hidden="1"/>
    </xf>
    <xf numFmtId="0" fontId="34" fillId="8" borderId="41" xfId="3" applyFont="1" applyFill="1" applyBorder="1" applyAlignment="1" applyProtection="1">
      <alignment horizontal="center" vertical="center"/>
      <protection hidden="1"/>
    </xf>
    <xf numFmtId="0" fontId="34" fillId="8" borderId="73" xfId="3" applyFont="1" applyFill="1" applyBorder="1" applyAlignment="1" applyProtection="1">
      <alignment horizontal="center" vertical="center"/>
      <protection hidden="1"/>
    </xf>
    <xf numFmtId="0" fontId="14" fillId="4" borderId="1"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28" fillId="5" borderId="1" xfId="0" applyFont="1" applyFill="1" applyBorder="1" applyAlignment="1">
      <alignment horizontal="left" vertical="center"/>
    </xf>
    <xf numFmtId="0" fontId="28" fillId="5" borderId="4" xfId="0" applyFont="1" applyFill="1" applyBorder="1" applyAlignment="1">
      <alignment horizontal="left" vertical="center"/>
    </xf>
    <xf numFmtId="0" fontId="28" fillId="5" borderId="6" xfId="0" applyFont="1" applyFill="1" applyBorder="1" applyAlignment="1">
      <alignment horizontal="left" vertical="center"/>
    </xf>
    <xf numFmtId="0" fontId="29" fillId="5" borderId="1" xfId="0" applyFont="1" applyFill="1" applyBorder="1" applyAlignment="1" applyProtection="1">
      <alignment horizontal="center" vertical="center"/>
      <protection hidden="1"/>
    </xf>
    <xf numFmtId="0" fontId="29" fillId="5" borderId="4" xfId="0" applyFont="1" applyFill="1" applyBorder="1" applyAlignment="1" applyProtection="1">
      <alignment horizontal="center" vertical="center"/>
      <protection hidden="1"/>
    </xf>
    <xf numFmtId="0" fontId="29" fillId="5" borderId="6" xfId="0" applyFont="1" applyFill="1" applyBorder="1" applyAlignment="1" applyProtection="1">
      <alignment horizontal="center" vertical="center"/>
      <protection hidden="1"/>
    </xf>
    <xf numFmtId="0" fontId="9" fillId="3" borderId="35" xfId="0" applyFont="1" applyFill="1" applyBorder="1" applyAlignment="1">
      <alignment horizontal="center" vertical="center" shrinkToFit="1"/>
    </xf>
    <xf numFmtId="0" fontId="9" fillId="3" borderId="91" xfId="0" applyFont="1" applyFill="1" applyBorder="1" applyAlignment="1">
      <alignment horizontal="center" vertical="center" shrinkToFit="1"/>
    </xf>
    <xf numFmtId="0" fontId="9" fillId="3" borderId="96"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9" fillId="3" borderId="78" xfId="0" applyFont="1" applyFill="1" applyBorder="1" applyAlignment="1">
      <alignment horizontal="center" vertical="center" shrinkToFit="1"/>
    </xf>
    <xf numFmtId="0" fontId="9" fillId="3" borderId="26" xfId="0" applyFont="1" applyFill="1" applyBorder="1" applyAlignment="1">
      <alignment horizontal="center" vertical="center" shrinkToFit="1"/>
    </xf>
    <xf numFmtId="0" fontId="9" fillId="3" borderId="76" xfId="0" applyFont="1" applyFill="1" applyBorder="1" applyAlignment="1">
      <alignment horizontal="center" vertical="center" shrinkToFit="1"/>
    </xf>
    <xf numFmtId="0" fontId="9" fillId="3" borderId="77" xfId="0" applyFont="1" applyFill="1" applyBorder="1" applyAlignment="1">
      <alignment horizontal="center" vertical="center" shrinkToFit="1"/>
    </xf>
    <xf numFmtId="0" fontId="9" fillId="3" borderId="49" xfId="0" applyFont="1" applyFill="1" applyBorder="1" applyAlignment="1">
      <alignment horizontal="center" vertical="center" shrinkToFit="1"/>
    </xf>
    <xf numFmtId="0" fontId="29" fillId="5" borderId="1" xfId="0" applyFont="1" applyFill="1" applyBorder="1" applyAlignment="1">
      <alignment horizontal="center" vertical="center"/>
    </xf>
    <xf numFmtId="0" fontId="29" fillId="5" borderId="6" xfId="0" applyFont="1" applyFill="1" applyBorder="1" applyAlignment="1">
      <alignment horizontal="center" vertical="center"/>
    </xf>
    <xf numFmtId="0" fontId="9" fillId="3" borderId="81" xfId="0" applyFont="1" applyFill="1" applyBorder="1" applyAlignment="1">
      <alignment horizontal="center" vertical="center" shrinkToFit="1"/>
    </xf>
    <xf numFmtId="0" fontId="9" fillId="3" borderId="78" xfId="0" applyFont="1" applyFill="1" applyBorder="1" applyAlignment="1" applyProtection="1">
      <alignment horizontal="center" vertical="center" shrinkToFit="1"/>
      <protection hidden="1"/>
    </xf>
    <xf numFmtId="0" fontId="9" fillId="3" borderId="26" xfId="0" applyFont="1" applyFill="1" applyBorder="1" applyAlignment="1" applyProtection="1">
      <alignment horizontal="center" vertical="center" shrinkToFit="1"/>
      <protection hidden="1"/>
    </xf>
    <xf numFmtId="0" fontId="9" fillId="3" borderId="72" xfId="0" applyFont="1" applyFill="1" applyBorder="1" applyAlignment="1">
      <alignment horizontal="center" vertical="center" shrinkToFit="1"/>
    </xf>
    <xf numFmtId="0" fontId="9" fillId="3" borderId="47" xfId="0" applyFont="1" applyFill="1" applyBorder="1" applyAlignment="1">
      <alignment horizontal="center" vertical="center" shrinkToFit="1"/>
    </xf>
    <xf numFmtId="0" fontId="14" fillId="4" borderId="1" xfId="0" applyFont="1" applyFill="1" applyBorder="1" applyAlignment="1">
      <alignment horizontal="left" vertical="center"/>
    </xf>
    <xf numFmtId="0" fontId="14" fillId="4" borderId="4" xfId="0" applyFont="1" applyFill="1" applyBorder="1" applyAlignment="1">
      <alignment horizontal="left" vertical="center"/>
    </xf>
    <xf numFmtId="0" fontId="14" fillId="4" borderId="6" xfId="0" applyFont="1" applyFill="1" applyBorder="1" applyAlignment="1">
      <alignment horizontal="left" vertical="center"/>
    </xf>
    <xf numFmtId="0" fontId="14" fillId="4" borderId="1" xfId="0" applyFont="1" applyFill="1" applyBorder="1" applyAlignment="1">
      <alignment horizontal="left" vertical="center" shrinkToFit="1"/>
    </xf>
    <xf numFmtId="0" fontId="14" fillId="4" borderId="4" xfId="0" applyFont="1" applyFill="1" applyBorder="1" applyAlignment="1">
      <alignment horizontal="left" vertical="center" shrinkToFit="1"/>
    </xf>
    <xf numFmtId="0" fontId="14" fillId="4" borderId="6" xfId="0" applyFont="1" applyFill="1" applyBorder="1" applyAlignment="1">
      <alignment horizontal="left" vertical="center" shrinkToFit="1"/>
    </xf>
    <xf numFmtId="0" fontId="31" fillId="0" borderId="4" xfId="2" applyFont="1" applyFill="1" applyBorder="1" applyAlignment="1" applyProtection="1">
      <alignment horizontal="center" vertical="center"/>
      <protection locked="0" hidden="1"/>
    </xf>
    <xf numFmtId="0" fontId="31" fillId="0" borderId="6" xfId="2" applyFont="1" applyFill="1" applyBorder="1" applyAlignment="1" applyProtection="1">
      <alignment horizontal="center" vertical="center"/>
      <protection locked="0" hidden="1"/>
    </xf>
    <xf numFmtId="0" fontId="27" fillId="0" borderId="41"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73" xfId="0" applyFont="1" applyBorder="1" applyAlignment="1" applyProtection="1">
      <alignment horizontal="left" vertical="center"/>
      <protection locked="0"/>
    </xf>
    <xf numFmtId="0" fontId="13" fillId="0" borderId="41"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3" fillId="0" borderId="73" xfId="0" applyFont="1" applyBorder="1" applyAlignment="1" applyProtection="1">
      <alignment horizontal="left" vertical="center"/>
      <protection locked="0"/>
    </xf>
    <xf numFmtId="0" fontId="13" fillId="0" borderId="41"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4" fillId="3" borderId="98" xfId="0" applyFont="1" applyFill="1" applyBorder="1" applyAlignment="1">
      <alignment horizontal="left" vertical="center"/>
    </xf>
    <xf numFmtId="0" fontId="14" fillId="3" borderId="39" xfId="0" applyFont="1" applyFill="1" applyBorder="1" applyAlignment="1">
      <alignment horizontal="left" vertical="center"/>
    </xf>
    <xf numFmtId="0" fontId="14" fillId="3" borderId="106" xfId="0" applyFont="1" applyFill="1" applyBorder="1" applyAlignment="1">
      <alignment horizontal="left" vertical="center"/>
    </xf>
    <xf numFmtId="0" fontId="13" fillId="3" borderId="41" xfId="0" applyFont="1" applyFill="1" applyBorder="1" applyAlignment="1">
      <alignment horizontal="left" vertical="center"/>
    </xf>
    <xf numFmtId="0" fontId="13" fillId="3" borderId="3" xfId="0" applyFont="1" applyFill="1" applyBorder="1" applyAlignment="1">
      <alignment horizontal="left" vertical="center"/>
    </xf>
    <xf numFmtId="0" fontId="13" fillId="3" borderId="73" xfId="0" applyFont="1" applyFill="1" applyBorder="1" applyAlignment="1">
      <alignment horizontal="left" vertical="center"/>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73" xfId="0" applyFont="1" applyFill="1" applyBorder="1" applyAlignment="1">
      <alignment horizontal="left" vertical="center" wrapText="1"/>
    </xf>
    <xf numFmtId="6" fontId="28" fillId="0" borderId="103" xfId="0" applyNumberFormat="1" applyFont="1" applyBorder="1" applyAlignment="1" applyProtection="1">
      <alignment horizontal="right" vertical="center"/>
      <protection hidden="1"/>
    </xf>
    <xf numFmtId="6" fontId="28" fillId="0" borderId="105" xfId="0" applyNumberFormat="1" applyFont="1" applyBorder="1" applyAlignment="1" applyProtection="1">
      <alignment horizontal="right" vertical="center"/>
      <protection hidden="1"/>
    </xf>
    <xf numFmtId="6" fontId="28" fillId="0" borderId="104" xfId="0" applyNumberFormat="1" applyFont="1" applyBorder="1" applyAlignment="1" applyProtection="1">
      <alignment horizontal="right" vertical="center"/>
      <protection hidden="1"/>
    </xf>
    <xf numFmtId="0" fontId="14" fillId="0" borderId="38" xfId="0" applyFont="1" applyBorder="1" applyAlignment="1" applyProtection="1">
      <alignment horizontal="left" vertical="top"/>
      <protection locked="0"/>
    </xf>
    <xf numFmtId="0" fontId="14" fillId="0" borderId="2" xfId="0" applyFont="1" applyBorder="1" applyAlignment="1" applyProtection="1">
      <alignment horizontal="left" vertical="top"/>
      <protection locked="0"/>
    </xf>
    <xf numFmtId="0" fontId="14" fillId="0" borderId="86" xfId="0" applyFont="1" applyBorder="1" applyAlignment="1" applyProtection="1">
      <alignment horizontal="left" vertical="top"/>
      <protection locked="0"/>
    </xf>
    <xf numFmtId="0" fontId="13" fillId="0" borderId="41" xfId="0" applyFont="1" applyBorder="1" applyAlignment="1" applyProtection="1">
      <alignment horizontal="left" vertical="center"/>
      <protection hidden="1"/>
    </xf>
    <xf numFmtId="0" fontId="13" fillId="0" borderId="73" xfId="0" applyFont="1" applyBorder="1" applyAlignment="1" applyProtection="1">
      <alignment horizontal="left" vertical="center"/>
      <protection hidden="1"/>
    </xf>
    <xf numFmtId="0" fontId="13" fillId="3" borderId="33" xfId="0" applyFont="1" applyFill="1" applyBorder="1" applyAlignment="1">
      <alignment horizontal="center" vertical="center" textRotation="255"/>
    </xf>
    <xf numFmtId="0" fontId="13" fillId="3" borderId="25" xfId="0" applyFont="1" applyFill="1" applyBorder="1" applyAlignment="1">
      <alignment horizontal="center" vertical="center" textRotation="255"/>
    </xf>
    <xf numFmtId="0" fontId="13" fillId="3" borderId="56" xfId="0" applyFont="1" applyFill="1" applyBorder="1" applyAlignment="1">
      <alignment horizontal="center" vertical="center" textRotation="255"/>
    </xf>
    <xf numFmtId="0" fontId="9" fillId="0" borderId="41" xfId="0" applyFont="1" applyBorder="1" applyAlignment="1">
      <alignment horizontal="center" vertical="center"/>
    </xf>
    <xf numFmtId="0" fontId="9" fillId="0" borderId="73" xfId="0" applyFont="1" applyBorder="1" applyAlignment="1">
      <alignment horizontal="center" vertical="center"/>
    </xf>
    <xf numFmtId="0" fontId="9" fillId="0" borderId="49" xfId="0" applyFont="1" applyBorder="1" applyAlignment="1">
      <alignment horizontal="center" vertical="center"/>
    </xf>
    <xf numFmtId="0" fontId="9" fillId="0" borderId="74" xfId="0" applyFont="1" applyBorder="1" applyAlignment="1">
      <alignment horizontal="center" vertical="center"/>
    </xf>
    <xf numFmtId="0" fontId="9" fillId="0" borderId="43" xfId="0" applyFont="1" applyBorder="1" applyAlignment="1">
      <alignment horizontal="center" vertical="center"/>
    </xf>
    <xf numFmtId="0" fontId="9" fillId="0" borderId="75" xfId="0" applyFont="1" applyBorder="1" applyAlignment="1">
      <alignment horizontal="center" vertical="center"/>
    </xf>
    <xf numFmtId="0" fontId="20" fillId="0" borderId="0" xfId="0" applyFont="1" applyAlignment="1">
      <alignment horizontal="left" wrapText="1"/>
    </xf>
    <xf numFmtId="0" fontId="10" fillId="0" borderId="72"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26" xfId="0" applyFont="1" applyFill="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33" xfId="0" applyFont="1" applyBorder="1" applyAlignment="1">
      <alignment horizontal="center" vertical="center"/>
    </xf>
    <xf numFmtId="0" fontId="9" fillId="0" borderId="26" xfId="0" applyFont="1" applyBorder="1" applyAlignment="1">
      <alignment horizontal="center" vertical="center"/>
    </xf>
    <xf numFmtId="0" fontId="10" fillId="0" borderId="41" xfId="0" applyFont="1" applyBorder="1" applyAlignment="1">
      <alignment horizontal="center" vertical="center"/>
    </xf>
    <xf numFmtId="0" fontId="10" fillId="0" borderId="43" xfId="0" applyFont="1" applyBorder="1" applyAlignment="1">
      <alignment horizontal="center" vertical="center"/>
    </xf>
    <xf numFmtId="0" fontId="6" fillId="0" borderId="2" xfId="0" applyFont="1" applyBorder="1" applyAlignment="1">
      <alignment horizontal="left"/>
    </xf>
    <xf numFmtId="0" fontId="6" fillId="0" borderId="3" xfId="0" applyFont="1" applyBorder="1" applyAlignment="1">
      <alignment horizontal="left"/>
    </xf>
    <xf numFmtId="0" fontId="10" fillId="0" borderId="49"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9" fillId="0" borderId="56" xfId="0" applyFont="1" applyBorder="1" applyAlignment="1">
      <alignment horizontal="center" vertical="center"/>
    </xf>
    <xf numFmtId="0" fontId="10" fillId="0" borderId="58" xfId="0" applyFont="1" applyBorder="1" applyAlignment="1">
      <alignment horizontal="center" vertical="center"/>
    </xf>
    <xf numFmtId="0" fontId="10" fillId="0" borderId="14" xfId="0" applyFont="1" applyFill="1" applyBorder="1" applyAlignment="1">
      <alignment horizontal="center" vertical="center"/>
    </xf>
    <xf numFmtId="0" fontId="10" fillId="0" borderId="11" xfId="0" applyFont="1" applyFill="1" applyBorder="1" applyAlignment="1">
      <alignment horizontal="center" vertical="center"/>
    </xf>
    <xf numFmtId="0" fontId="11" fillId="0" borderId="32" xfId="0" applyFont="1" applyFill="1" applyBorder="1" applyAlignment="1">
      <alignment horizontal="center" vertical="center" wrapText="1" shrinkToFit="1"/>
    </xf>
    <xf numFmtId="0" fontId="11" fillId="0" borderId="9" xfId="0" applyFont="1" applyFill="1" applyBorder="1" applyAlignment="1">
      <alignment horizontal="center" vertical="center" shrinkToFit="1"/>
    </xf>
    <xf numFmtId="0" fontId="22" fillId="0" borderId="57" xfId="0" applyFont="1" applyFill="1" applyBorder="1" applyAlignment="1">
      <alignment horizontal="center" vertical="center" wrapText="1" shrinkToFit="1"/>
    </xf>
    <xf numFmtId="0" fontId="22" fillId="0" borderId="71" xfId="0" applyFont="1" applyFill="1" applyBorder="1" applyAlignment="1">
      <alignment horizontal="center" vertical="center" shrinkToFit="1"/>
    </xf>
    <xf numFmtId="0" fontId="9" fillId="0" borderId="79" xfId="0" applyFont="1" applyBorder="1" applyAlignment="1">
      <alignment vertical="center"/>
    </xf>
    <xf numFmtId="0" fontId="22" fillId="0" borderId="80" xfId="0" applyFont="1" applyFill="1" applyBorder="1" applyAlignment="1">
      <alignment horizontal="center" vertical="center" wrapText="1" shrinkToFit="1"/>
    </xf>
    <xf numFmtId="0" fontId="22" fillId="0" borderId="54" xfId="0" applyFont="1" applyFill="1" applyBorder="1" applyAlignment="1">
      <alignment horizontal="center" vertical="center" wrapText="1" shrinkToFit="1"/>
    </xf>
    <xf numFmtId="0" fontId="10" fillId="0" borderId="38" xfId="0" applyFont="1" applyBorder="1" applyAlignment="1">
      <alignment horizontal="center" vertical="center"/>
    </xf>
    <xf numFmtId="0" fontId="9" fillId="0" borderId="2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wrapText="1"/>
    </xf>
    <xf numFmtId="0" fontId="10" fillId="0" borderId="3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5" fillId="2" borderId="1" xfId="0" applyFont="1" applyFill="1" applyBorder="1" applyAlignment="1">
      <alignment horizontal="left" vertical="center"/>
    </xf>
    <xf numFmtId="0" fontId="26" fillId="2" borderId="4" xfId="0" applyFont="1" applyFill="1" applyBorder="1" applyAlignment="1">
      <alignment horizontal="left" vertical="center"/>
    </xf>
    <xf numFmtId="0" fontId="26" fillId="2" borderId="6" xfId="0" applyFont="1" applyFill="1" applyBorder="1" applyAlignment="1">
      <alignment horizontal="left" vertical="center"/>
    </xf>
    <xf numFmtId="0" fontId="7" fillId="0" borderId="2" xfId="0" applyFont="1" applyBorder="1" applyAlignment="1">
      <alignment horizontal="left"/>
    </xf>
    <xf numFmtId="0" fontId="7" fillId="0" borderId="3" xfId="0" applyFont="1" applyBorder="1" applyAlignment="1">
      <alignment horizontal="left"/>
    </xf>
    <xf numFmtId="0" fontId="10" fillId="0" borderId="31" xfId="0" applyFont="1" applyBorder="1" applyAlignment="1">
      <alignment horizontal="right" vertical="center"/>
    </xf>
    <xf numFmtId="0" fontId="10" fillId="0" borderId="81" xfId="0" applyFont="1" applyFill="1" applyBorder="1" applyAlignment="1">
      <alignment horizontal="center" vertical="center"/>
    </xf>
    <xf numFmtId="0" fontId="10" fillId="0" borderId="21" xfId="0" applyFont="1" applyFill="1" applyBorder="1" applyAlignment="1">
      <alignment horizontal="center" vertical="center"/>
    </xf>
    <xf numFmtId="6" fontId="16" fillId="0" borderId="110" xfId="1" applyFont="1" applyBorder="1" applyAlignment="1">
      <alignment horizontal="center" vertical="center"/>
    </xf>
    <xf numFmtId="6" fontId="16" fillId="0" borderId="111" xfId="1" applyFont="1" applyBorder="1" applyAlignment="1">
      <alignment horizontal="center" vertical="center"/>
    </xf>
    <xf numFmtId="186" fontId="3" fillId="0" borderId="0" xfId="0" applyNumberFormat="1" applyFont="1" applyAlignment="1">
      <alignment horizontal="left" wrapText="1"/>
    </xf>
    <xf numFmtId="0" fontId="16" fillId="0" borderId="107" xfId="0" applyFont="1" applyBorder="1" applyAlignment="1">
      <alignment horizontal="center" vertical="center"/>
    </xf>
    <xf numFmtId="0" fontId="16" fillId="0" borderId="84" xfId="0" applyFont="1" applyBorder="1" applyAlignment="1">
      <alignment horizontal="center" vertical="center"/>
    </xf>
    <xf numFmtId="0" fontId="14" fillId="0" borderId="0" xfId="0" applyFont="1" applyBorder="1" applyAlignment="1">
      <alignment horizontal="left" vertical="center" indent="1"/>
    </xf>
    <xf numFmtId="0" fontId="14" fillId="0" borderId="108" xfId="0" applyFont="1" applyBorder="1" applyAlignment="1">
      <alignment horizontal="left" vertical="center" indent="1"/>
    </xf>
    <xf numFmtId="0" fontId="16" fillId="0" borderId="1" xfId="0" applyFont="1" applyBorder="1" applyAlignment="1">
      <alignment horizontal="center" vertical="center"/>
    </xf>
    <xf numFmtId="0" fontId="16" fillId="0" borderId="4" xfId="0" applyFont="1" applyBorder="1" applyAlignment="1">
      <alignment horizontal="center" vertical="center"/>
    </xf>
    <xf numFmtId="6" fontId="14" fillId="0" borderId="80" xfId="1" applyFont="1" applyBorder="1" applyAlignment="1">
      <alignment horizontal="right" vertical="center"/>
    </xf>
    <xf numFmtId="6" fontId="14" fillId="0" borderId="58" xfId="1" applyFont="1" applyBorder="1" applyAlignment="1">
      <alignment horizontal="right" vertical="center"/>
    </xf>
    <xf numFmtId="6" fontId="14" fillId="0" borderId="82" xfId="1" applyFont="1" applyBorder="1" applyAlignment="1">
      <alignment horizontal="right" vertical="center"/>
    </xf>
    <xf numFmtId="6" fontId="14" fillId="0" borderId="83" xfId="1" applyFont="1" applyBorder="1" applyAlignment="1">
      <alignment horizontal="right" vertical="center"/>
    </xf>
    <xf numFmtId="0" fontId="14" fillId="0" borderId="31" xfId="0" applyFont="1" applyBorder="1" applyAlignment="1">
      <alignment horizontal="left" vertical="center" indent="1"/>
    </xf>
    <xf numFmtId="0" fontId="14" fillId="0" borderId="84" xfId="0" applyFont="1" applyBorder="1" applyAlignment="1">
      <alignment horizontal="left" vertical="center" indent="1"/>
    </xf>
    <xf numFmtId="6" fontId="16" fillId="0" borderId="4" xfId="1" applyFont="1" applyBorder="1" applyAlignment="1">
      <alignment horizontal="center" vertical="center"/>
    </xf>
    <xf numFmtId="6" fontId="16" fillId="0" borderId="6" xfId="1" applyFont="1" applyBorder="1" applyAlignment="1">
      <alignment horizontal="center" vertical="center"/>
    </xf>
    <xf numFmtId="0" fontId="0" fillId="0" borderId="0" xfId="0" applyAlignment="1">
      <alignment horizont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2" xfId="0" applyFont="1" applyBorder="1" applyAlignment="1">
      <alignment horizontal="left"/>
    </xf>
    <xf numFmtId="0" fontId="14" fillId="0" borderId="49" xfId="0" applyFont="1" applyBorder="1" applyAlignment="1">
      <alignment horizontal="center" vertical="center"/>
    </xf>
    <xf numFmtId="0" fontId="14" fillId="0" borderId="24" xfId="0" applyFont="1" applyBorder="1" applyAlignment="1">
      <alignment horizontal="center" vertical="center"/>
    </xf>
    <xf numFmtId="0" fontId="9" fillId="0" borderId="0" xfId="0" applyFont="1" applyBorder="1" applyAlignment="1">
      <alignment horizontal="left" wrapText="1"/>
    </xf>
    <xf numFmtId="0" fontId="9" fillId="0" borderId="0" xfId="0" applyFont="1" applyBorder="1" applyAlignment="1">
      <alignment horizontal="left"/>
    </xf>
    <xf numFmtId="176" fontId="15" fillId="0" borderId="34" xfId="1" applyNumberFormat="1" applyFont="1" applyBorder="1" applyAlignment="1">
      <alignment horizontal="left" vertical="center" wrapText="1" indent="1"/>
    </xf>
    <xf numFmtId="176" fontId="15" fillId="0" borderId="4" xfId="1" applyNumberFormat="1" applyFont="1" applyBorder="1" applyAlignment="1">
      <alignment horizontal="left" vertical="center" wrapText="1" indent="1"/>
    </xf>
    <xf numFmtId="176" fontId="15" fillId="0" borderId="6" xfId="1" applyNumberFormat="1" applyFont="1" applyBorder="1" applyAlignment="1">
      <alignment horizontal="left" vertical="center" wrapText="1" indent="1"/>
    </xf>
    <xf numFmtId="0" fontId="14" fillId="0" borderId="1" xfId="0" applyFont="1" applyBorder="1" applyAlignment="1">
      <alignment horizontal="right" vertical="center"/>
    </xf>
    <xf numFmtId="0" fontId="14" fillId="0" borderId="4" xfId="0" applyFont="1" applyBorder="1" applyAlignment="1">
      <alignment horizontal="right" vertical="center"/>
    </xf>
    <xf numFmtId="0" fontId="14" fillId="0" borderId="85" xfId="0" applyFont="1" applyBorder="1" applyAlignment="1">
      <alignment horizontal="right" vertical="center"/>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9" fillId="0" borderId="41" xfId="0" applyFont="1" applyBorder="1" applyAlignment="1">
      <alignment horizontal="left" vertical="top"/>
    </xf>
    <xf numFmtId="0" fontId="9" fillId="0" borderId="3" xfId="0" applyFont="1" applyBorder="1" applyAlignment="1">
      <alignment horizontal="left" vertical="top"/>
    </xf>
    <xf numFmtId="0" fontId="9" fillId="0" borderId="73" xfId="0" applyFont="1" applyBorder="1" applyAlignment="1">
      <alignment horizontal="left" vertical="top"/>
    </xf>
    <xf numFmtId="0" fontId="19" fillId="0" borderId="2" xfId="0" applyFont="1" applyBorder="1" applyAlignment="1">
      <alignment horizontal="left"/>
    </xf>
    <xf numFmtId="0" fontId="3" fillId="0" borderId="2" xfId="0" applyFont="1" applyBorder="1" applyAlignment="1">
      <alignment horizontal="left"/>
    </xf>
  </cellXfs>
  <cellStyles count="4">
    <cellStyle name="ハイパーリンク" xfId="2" builtinId="8"/>
    <cellStyle name="通貨" xfId="1" builtinId="7"/>
    <cellStyle name="標準" xfId="0" builtinId="0"/>
    <cellStyle name="標準 2" xfId="3" xr:uid="{738392A5-8D05-4D70-8326-8312F35631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C$15" lockText="1" noThreeD="1"/>
</file>

<file path=xl/ctrlProps/ctrlProp2.xml><?xml version="1.0" encoding="utf-8"?>
<formControlPr xmlns="http://schemas.microsoft.com/office/spreadsheetml/2009/9/main" objectType="CheckBox" fmlaLink="$D$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295275</xdr:rowOff>
        </xdr:from>
        <xdr:to>
          <xdr:col>1</xdr:col>
          <xdr:colOff>361950</xdr:colOff>
          <xdr:row>10</xdr:row>
          <xdr:rowOff>285750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581025</xdr:rowOff>
        </xdr:from>
        <xdr:to>
          <xdr:col>1</xdr:col>
          <xdr:colOff>304800</xdr:colOff>
          <xdr:row>13</xdr:row>
          <xdr:rowOff>28575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5F18-6A27-4474-A3F4-5BFA96C6696E}">
  <dimension ref="A1:E46"/>
  <sheetViews>
    <sheetView workbookViewId="0">
      <selection activeCell="D22" sqref="D22"/>
    </sheetView>
  </sheetViews>
  <sheetFormatPr defaultRowHeight="14.25" x14ac:dyDescent="0.15"/>
  <cols>
    <col min="1" max="1" width="30.75" style="303" bestFit="1" customWidth="1"/>
    <col min="2" max="2" width="6.75" style="303" bestFit="1" customWidth="1"/>
    <col min="3" max="5" width="15.625" style="303" customWidth="1"/>
    <col min="6" max="16384" width="9" style="303"/>
  </cols>
  <sheetData>
    <row r="1" spans="1:5" ht="22.5" customHeight="1" x14ac:dyDescent="0.15">
      <c r="A1" s="302" t="s">
        <v>146</v>
      </c>
      <c r="B1" s="415" t="s">
        <v>150</v>
      </c>
      <c r="C1" s="416"/>
      <c r="D1" s="416"/>
      <c r="E1" s="417"/>
    </row>
    <row r="2" spans="1:5" ht="22.5" customHeight="1" x14ac:dyDescent="0.15">
      <c r="A2" s="304" t="s">
        <v>147</v>
      </c>
      <c r="B2" s="418" t="s">
        <v>148</v>
      </c>
      <c r="C2" s="419"/>
      <c r="D2" s="419"/>
      <c r="E2" s="420"/>
    </row>
    <row r="3" spans="1:5" ht="22.5" customHeight="1" x14ac:dyDescent="0.15"/>
    <row r="4" spans="1:5" ht="22.5" customHeight="1" x14ac:dyDescent="0.15">
      <c r="A4" s="421" t="s">
        <v>22</v>
      </c>
      <c r="B4" s="422"/>
      <c r="C4" s="306">
        <v>12000</v>
      </c>
      <c r="D4" s="307"/>
      <c r="E4" s="307"/>
    </row>
    <row r="5" spans="1:5" s="311" customFormat="1" ht="22.5" customHeight="1" x14ac:dyDescent="0.15">
      <c r="A5" s="308"/>
      <c r="B5" s="309"/>
      <c r="C5" s="310"/>
      <c r="D5" s="310"/>
      <c r="E5" s="308"/>
    </row>
    <row r="6" spans="1:5" ht="22.5" customHeight="1" x14ac:dyDescent="0.15">
      <c r="A6" s="305" t="s">
        <v>97</v>
      </c>
      <c r="B6" s="305" t="s">
        <v>91</v>
      </c>
      <c r="C6" s="305" t="s">
        <v>12</v>
      </c>
      <c r="D6" s="305" t="s">
        <v>151</v>
      </c>
      <c r="E6" s="305" t="s">
        <v>149</v>
      </c>
    </row>
    <row r="7" spans="1:5" ht="22.5" customHeight="1" x14ac:dyDescent="0.15">
      <c r="A7" s="312" t="s">
        <v>156</v>
      </c>
      <c r="B7" s="313">
        <v>1</v>
      </c>
      <c r="C7" s="314">
        <v>6000</v>
      </c>
      <c r="D7" s="314">
        <v>5000</v>
      </c>
      <c r="E7" s="312"/>
    </row>
    <row r="8" spans="1:5" ht="22.5" customHeight="1" x14ac:dyDescent="0.15">
      <c r="A8" s="312" t="s">
        <v>157</v>
      </c>
      <c r="B8" s="313">
        <v>2</v>
      </c>
      <c r="C8" s="314">
        <v>10000</v>
      </c>
      <c r="D8" s="314">
        <v>5000</v>
      </c>
      <c r="E8" s="312"/>
    </row>
    <row r="9" spans="1:5" ht="22.5" customHeight="1" x14ac:dyDescent="0.15">
      <c r="A9" s="312" t="s">
        <v>158</v>
      </c>
      <c r="B9" s="313">
        <v>3</v>
      </c>
      <c r="C9" s="314">
        <v>10000</v>
      </c>
      <c r="D9" s="314"/>
      <c r="E9" s="312"/>
    </row>
    <row r="10" spans="1:5" ht="22.5" customHeight="1" x14ac:dyDescent="0.15">
      <c r="A10" s="312" t="s">
        <v>159</v>
      </c>
      <c r="B10" s="313">
        <v>4</v>
      </c>
      <c r="C10" s="314">
        <v>10000</v>
      </c>
      <c r="D10" s="314"/>
      <c r="E10" s="312"/>
    </row>
    <row r="11" spans="1:5" ht="22.5" customHeight="1" x14ac:dyDescent="0.15">
      <c r="A11" s="312" t="s">
        <v>160</v>
      </c>
      <c r="B11" s="313">
        <v>5</v>
      </c>
      <c r="C11" s="314">
        <v>10000</v>
      </c>
      <c r="D11" s="314"/>
      <c r="E11" s="312"/>
    </row>
    <row r="12" spans="1:5" ht="22.5" customHeight="1" x14ac:dyDescent="0.15">
      <c r="A12" s="312" t="s">
        <v>161</v>
      </c>
      <c r="B12" s="313">
        <v>6</v>
      </c>
      <c r="C12" s="314">
        <v>10000</v>
      </c>
      <c r="D12" s="314"/>
      <c r="E12" s="312"/>
    </row>
    <row r="13" spans="1:5" ht="22.5" customHeight="1" x14ac:dyDescent="0.15">
      <c r="A13" s="312" t="s">
        <v>162</v>
      </c>
      <c r="B13" s="313">
        <v>7</v>
      </c>
      <c r="C13" s="314">
        <v>12000</v>
      </c>
      <c r="D13" s="314"/>
      <c r="E13" s="312"/>
    </row>
    <row r="14" spans="1:5" ht="22.5" customHeight="1" x14ac:dyDescent="0.15">
      <c r="A14" s="312" t="s">
        <v>163</v>
      </c>
      <c r="B14" s="313">
        <v>8</v>
      </c>
      <c r="C14" s="314">
        <v>12000</v>
      </c>
      <c r="D14" s="314"/>
      <c r="E14" s="312"/>
    </row>
    <row r="15" spans="1:5" ht="22.5" customHeight="1" x14ac:dyDescent="0.15">
      <c r="A15" s="312" t="s">
        <v>168</v>
      </c>
      <c r="B15" s="313">
        <v>9</v>
      </c>
      <c r="C15" s="314">
        <v>15000</v>
      </c>
      <c r="D15" s="314"/>
      <c r="E15" s="312"/>
    </row>
    <row r="16" spans="1:5" ht="22.5" customHeight="1" x14ac:dyDescent="0.15">
      <c r="A16" s="312" t="s">
        <v>167</v>
      </c>
      <c r="B16" s="313">
        <v>10</v>
      </c>
      <c r="C16" s="314">
        <v>6000</v>
      </c>
      <c r="D16" s="314">
        <v>5000</v>
      </c>
      <c r="E16" s="312"/>
    </row>
    <row r="17" spans="1:5" ht="22.5" customHeight="1" x14ac:dyDescent="0.15">
      <c r="A17" s="312" t="s">
        <v>164</v>
      </c>
      <c r="B17" s="313">
        <v>11</v>
      </c>
      <c r="C17" s="314">
        <v>10000</v>
      </c>
      <c r="D17" s="314">
        <v>5000</v>
      </c>
      <c r="E17" s="312"/>
    </row>
    <row r="18" spans="1:5" ht="22.5" customHeight="1" x14ac:dyDescent="0.15">
      <c r="A18" s="312" t="s">
        <v>165</v>
      </c>
      <c r="B18" s="313">
        <v>12</v>
      </c>
      <c r="C18" s="314">
        <v>10000</v>
      </c>
      <c r="D18" s="314"/>
      <c r="E18" s="312"/>
    </row>
    <row r="19" spans="1:5" ht="22.5" customHeight="1" x14ac:dyDescent="0.15">
      <c r="A19" s="312" t="s">
        <v>166</v>
      </c>
      <c r="B19" s="313">
        <v>13</v>
      </c>
      <c r="C19" s="314">
        <v>12000</v>
      </c>
      <c r="D19" s="314"/>
      <c r="E19" s="312"/>
    </row>
    <row r="20" spans="1:5" ht="22.5" customHeight="1" x14ac:dyDescent="0.15">
      <c r="A20" s="312" t="s">
        <v>169</v>
      </c>
      <c r="B20" s="313">
        <v>14</v>
      </c>
      <c r="C20" s="314">
        <v>10000</v>
      </c>
      <c r="D20" s="314"/>
      <c r="E20" s="312"/>
    </row>
    <row r="21" spans="1:5" ht="22.5" customHeight="1" x14ac:dyDescent="0.15">
      <c r="A21" s="312" t="s">
        <v>170</v>
      </c>
      <c r="B21" s="313">
        <v>15</v>
      </c>
      <c r="C21" s="314">
        <v>4000</v>
      </c>
      <c r="D21" s="314">
        <v>4000</v>
      </c>
      <c r="E21" s="312"/>
    </row>
    <row r="22" spans="1:5" ht="22.5" customHeight="1" x14ac:dyDescent="0.15">
      <c r="A22" s="312" t="s">
        <v>171</v>
      </c>
      <c r="B22" s="313">
        <v>16</v>
      </c>
      <c r="C22" s="314">
        <v>12000</v>
      </c>
      <c r="D22" s="314">
        <v>5000</v>
      </c>
      <c r="E22" s="312"/>
    </row>
    <row r="23" spans="1:5" ht="22.5" customHeight="1" x14ac:dyDescent="0.15">
      <c r="A23" s="312" t="s">
        <v>172</v>
      </c>
      <c r="B23" s="313">
        <v>17</v>
      </c>
      <c r="C23" s="314">
        <v>9000</v>
      </c>
      <c r="D23" s="314"/>
      <c r="E23" s="312"/>
    </row>
    <row r="24" spans="1:5" ht="22.5" customHeight="1" x14ac:dyDescent="0.15">
      <c r="A24" s="312" t="s">
        <v>173</v>
      </c>
      <c r="B24" s="313">
        <v>18</v>
      </c>
      <c r="C24" s="314">
        <v>18000</v>
      </c>
      <c r="D24" s="314"/>
      <c r="E24" s="312"/>
    </row>
    <row r="25" spans="1:5" ht="22.5" customHeight="1" x14ac:dyDescent="0.15">
      <c r="A25" s="312"/>
      <c r="B25" s="313">
        <v>19</v>
      </c>
      <c r="C25" s="314"/>
      <c r="D25" s="314"/>
      <c r="E25" s="312"/>
    </row>
    <row r="26" spans="1:5" ht="22.5" customHeight="1" x14ac:dyDescent="0.15">
      <c r="A26" s="312"/>
      <c r="B26" s="313">
        <v>20</v>
      </c>
      <c r="C26" s="314"/>
      <c r="D26" s="314"/>
      <c r="E26" s="312"/>
    </row>
    <row r="27" spans="1:5" ht="22.5" customHeight="1" x14ac:dyDescent="0.15">
      <c r="A27" s="312"/>
      <c r="B27" s="313">
        <v>21</v>
      </c>
      <c r="C27" s="314"/>
      <c r="D27" s="314"/>
      <c r="E27" s="312"/>
    </row>
    <row r="28" spans="1:5" ht="22.5" customHeight="1" x14ac:dyDescent="0.15">
      <c r="A28" s="312"/>
      <c r="B28" s="313">
        <v>22</v>
      </c>
      <c r="C28" s="314"/>
      <c r="D28" s="314"/>
      <c r="E28" s="312"/>
    </row>
    <row r="29" spans="1:5" ht="22.5" customHeight="1" x14ac:dyDescent="0.15">
      <c r="A29" s="312"/>
      <c r="B29" s="313">
        <v>23</v>
      </c>
      <c r="C29" s="314"/>
      <c r="D29" s="314"/>
      <c r="E29" s="312"/>
    </row>
    <row r="30" spans="1:5" ht="22.5" customHeight="1" x14ac:dyDescent="0.15">
      <c r="A30" s="312"/>
      <c r="B30" s="313">
        <v>24</v>
      </c>
      <c r="C30" s="314"/>
      <c r="D30" s="314"/>
      <c r="E30" s="312"/>
    </row>
    <row r="31" spans="1:5" ht="22.5" customHeight="1" x14ac:dyDescent="0.15">
      <c r="A31" s="312"/>
      <c r="B31" s="313">
        <v>25</v>
      </c>
      <c r="C31" s="314"/>
      <c r="D31" s="314"/>
      <c r="E31" s="312"/>
    </row>
    <row r="32" spans="1:5" ht="22.5" customHeight="1" x14ac:dyDescent="0.15">
      <c r="A32" s="312"/>
      <c r="B32" s="313">
        <v>26</v>
      </c>
      <c r="C32" s="314"/>
      <c r="D32" s="314"/>
      <c r="E32" s="312"/>
    </row>
    <row r="33" spans="1:5" ht="22.5" customHeight="1" x14ac:dyDescent="0.15">
      <c r="A33" s="312"/>
      <c r="B33" s="313">
        <v>27</v>
      </c>
      <c r="C33" s="314"/>
      <c r="D33" s="314"/>
      <c r="E33" s="312"/>
    </row>
    <row r="34" spans="1:5" ht="22.5" customHeight="1" x14ac:dyDescent="0.15">
      <c r="A34" s="312"/>
      <c r="B34" s="313">
        <v>28</v>
      </c>
      <c r="C34" s="314"/>
      <c r="D34" s="314"/>
      <c r="E34" s="312"/>
    </row>
    <row r="35" spans="1:5" ht="22.5" customHeight="1" x14ac:dyDescent="0.15">
      <c r="A35" s="312"/>
      <c r="B35" s="313">
        <v>29</v>
      </c>
      <c r="C35" s="314"/>
      <c r="D35" s="314"/>
      <c r="E35" s="312"/>
    </row>
    <row r="36" spans="1:5" ht="22.5" customHeight="1" x14ac:dyDescent="0.15">
      <c r="A36" s="312"/>
      <c r="B36" s="313">
        <v>30</v>
      </c>
      <c r="C36" s="314"/>
      <c r="D36" s="314"/>
      <c r="E36" s="312"/>
    </row>
    <row r="37" spans="1:5" ht="22.5" customHeight="1" x14ac:dyDescent="0.15">
      <c r="A37" s="312"/>
      <c r="B37" s="313">
        <v>31</v>
      </c>
      <c r="C37" s="314"/>
      <c r="D37" s="314"/>
      <c r="E37" s="312"/>
    </row>
    <row r="38" spans="1:5" ht="22.5" customHeight="1" x14ac:dyDescent="0.15">
      <c r="A38" s="312"/>
      <c r="B38" s="313">
        <v>32</v>
      </c>
      <c r="C38" s="314"/>
      <c r="D38" s="314"/>
      <c r="E38" s="312"/>
    </row>
    <row r="39" spans="1:5" ht="22.5" customHeight="1" x14ac:dyDescent="0.15">
      <c r="A39" s="312"/>
      <c r="B39" s="313">
        <v>33</v>
      </c>
      <c r="C39" s="314"/>
      <c r="D39" s="314"/>
      <c r="E39" s="312"/>
    </row>
    <row r="40" spans="1:5" ht="22.5" customHeight="1" x14ac:dyDescent="0.15">
      <c r="A40" s="312"/>
      <c r="B40" s="313">
        <v>34</v>
      </c>
      <c r="C40" s="314"/>
      <c r="D40" s="314"/>
      <c r="E40" s="312"/>
    </row>
    <row r="41" spans="1:5" ht="22.5" customHeight="1" x14ac:dyDescent="0.15">
      <c r="A41" s="312"/>
      <c r="B41" s="313">
        <v>35</v>
      </c>
      <c r="C41" s="314"/>
      <c r="D41" s="314"/>
      <c r="E41" s="312"/>
    </row>
    <row r="42" spans="1:5" ht="22.5" customHeight="1" x14ac:dyDescent="0.15">
      <c r="A42" s="312"/>
      <c r="B42" s="313">
        <v>36</v>
      </c>
      <c r="C42" s="314"/>
      <c r="D42" s="314"/>
      <c r="E42" s="312"/>
    </row>
    <row r="43" spans="1:5" ht="22.5" customHeight="1" x14ac:dyDescent="0.15">
      <c r="A43" s="312"/>
      <c r="B43" s="313">
        <v>37</v>
      </c>
      <c r="C43" s="314"/>
      <c r="D43" s="314"/>
      <c r="E43" s="312"/>
    </row>
    <row r="44" spans="1:5" ht="22.5" customHeight="1" x14ac:dyDescent="0.15">
      <c r="A44" s="312"/>
      <c r="B44" s="313">
        <v>38</v>
      </c>
      <c r="C44" s="314"/>
      <c r="D44" s="314"/>
      <c r="E44" s="312"/>
    </row>
    <row r="45" spans="1:5" ht="22.5" customHeight="1" x14ac:dyDescent="0.15">
      <c r="A45" s="312"/>
      <c r="B45" s="313">
        <v>39</v>
      </c>
      <c r="C45" s="314"/>
      <c r="D45" s="314"/>
      <c r="E45" s="312"/>
    </row>
    <row r="46" spans="1:5" ht="22.5" customHeight="1" x14ac:dyDescent="0.15">
      <c r="A46" s="312"/>
      <c r="B46" s="313">
        <v>40</v>
      </c>
      <c r="C46" s="314"/>
      <c r="D46" s="314"/>
      <c r="E46" s="312"/>
    </row>
  </sheetData>
  <sheetProtection algorithmName="SHA-512" hashValue="dTzX+xUZzg/SnnRfh7wPYx9MInB2hG60eOcI4SIez/+++BB34A9IifSJMweN6wpwWG7afAwbk3ahvJAyGNlshg==" saltValue="fW3OT8ITxsHvH4fzsFq0Xg==" spinCount="100000" sheet="1" objects="1" scenarios="1" selectLockedCells="1"/>
  <mergeCells count="3">
    <mergeCell ref="B1:E1"/>
    <mergeCell ref="B2:E2"/>
    <mergeCell ref="A4:B4"/>
  </mergeCells>
  <phoneticPr fontId="2"/>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1"/>
  <sheetViews>
    <sheetView tabSelected="1" zoomScaleNormal="100" zoomScaleSheetLayoutView="100" workbookViewId="0">
      <pane ySplit="3" topLeftCell="A4" activePane="bottomLeft" state="frozen"/>
      <selection activeCell="B10" sqref="B10:C10"/>
      <selection pane="bottomLeft" activeCell="D19" sqref="D19"/>
    </sheetView>
  </sheetViews>
  <sheetFormatPr defaultRowHeight="14.25" x14ac:dyDescent="0.25"/>
  <cols>
    <col min="1" max="1" width="10" style="142" customWidth="1"/>
    <col min="2" max="3" width="26.5" style="142" customWidth="1"/>
    <col min="4" max="5" width="7.5" style="142" customWidth="1"/>
    <col min="6" max="6" width="10" style="158" hidden="1" customWidth="1"/>
    <col min="7" max="7" width="7.5" style="158" customWidth="1"/>
    <col min="8" max="8" width="10" style="158" customWidth="1"/>
    <col min="9" max="16384" width="9" style="142"/>
  </cols>
  <sheetData>
    <row r="1" spans="1:15" ht="22.5" customHeight="1" thickBot="1" x14ac:dyDescent="0.3">
      <c r="A1" s="426" t="str">
        <f>'基本情報（メール申込用）'!B1</f>
        <v>第13回オールレディース＆ダンディークラシック</v>
      </c>
      <c r="B1" s="427"/>
      <c r="C1" s="428"/>
      <c r="E1" s="429" t="s">
        <v>123</v>
      </c>
      <c r="F1" s="430"/>
      <c r="G1" s="430"/>
      <c r="H1" s="431"/>
      <c r="J1" s="423" t="s">
        <v>100</v>
      </c>
      <c r="K1" s="424"/>
      <c r="L1" s="424"/>
      <c r="M1" s="424"/>
      <c r="N1" s="424"/>
      <c r="O1" s="425"/>
    </row>
    <row r="2" spans="1:15" ht="8.25" customHeight="1" thickBot="1" x14ac:dyDescent="0.3"/>
    <row r="3" spans="1:15" ht="24" customHeight="1" thickBot="1" x14ac:dyDescent="0.3">
      <c r="A3" s="177" t="s">
        <v>7</v>
      </c>
      <c r="B3" s="178" t="s">
        <v>29</v>
      </c>
      <c r="C3" s="179" t="s">
        <v>10</v>
      </c>
      <c r="D3" s="180" t="s">
        <v>2</v>
      </c>
      <c r="E3" s="180" t="s">
        <v>5</v>
      </c>
      <c r="F3" s="181" t="s">
        <v>7</v>
      </c>
      <c r="G3" s="342" t="s">
        <v>175</v>
      </c>
      <c r="H3" s="182" t="s">
        <v>82</v>
      </c>
    </row>
    <row r="4" spans="1:15" ht="24" customHeight="1" x14ac:dyDescent="0.25">
      <c r="A4" s="290">
        <v>123456</v>
      </c>
      <c r="B4" s="291" t="s">
        <v>130</v>
      </c>
      <c r="C4" s="291" t="s">
        <v>131</v>
      </c>
      <c r="D4" s="292" t="s">
        <v>132</v>
      </c>
      <c r="E4" s="292">
        <v>20</v>
      </c>
      <c r="F4" s="250">
        <f>IF(A4=0,"",A4)</f>
        <v>123456</v>
      </c>
      <c r="G4" s="250" t="s">
        <v>176</v>
      </c>
      <c r="H4" s="293" t="s">
        <v>133</v>
      </c>
      <c r="I4" s="289" t="s">
        <v>136</v>
      </c>
    </row>
    <row r="5" spans="1:15" ht="24" customHeight="1" x14ac:dyDescent="0.25">
      <c r="A5" s="171"/>
      <c r="B5" s="172"/>
      <c r="C5" s="172"/>
      <c r="D5" s="173"/>
      <c r="E5" s="173"/>
      <c r="F5" s="294"/>
      <c r="G5" s="343"/>
      <c r="H5" s="243"/>
    </row>
    <row r="6" spans="1:15" ht="24" customHeight="1" x14ac:dyDescent="0.25">
      <c r="A6" s="171"/>
      <c r="B6" s="172"/>
      <c r="C6" s="172"/>
      <c r="D6" s="173"/>
      <c r="E6" s="173"/>
      <c r="F6" s="294" t="str">
        <f t="shared" ref="F6:F54" si="0">IF(A6=0,"",A6)</f>
        <v/>
      </c>
      <c r="G6" s="343"/>
      <c r="H6" s="243"/>
    </row>
    <row r="7" spans="1:15" ht="24" customHeight="1" x14ac:dyDescent="0.25">
      <c r="A7" s="171"/>
      <c r="B7" s="172"/>
      <c r="C7" s="172"/>
      <c r="D7" s="173"/>
      <c r="E7" s="173"/>
      <c r="F7" s="294" t="str">
        <f t="shared" si="0"/>
        <v/>
      </c>
      <c r="G7" s="343"/>
      <c r="H7" s="243" t="str">
        <f t="shared" ref="H7:H54" si="1">IF(A7=0,"","選択してください")</f>
        <v/>
      </c>
    </row>
    <row r="8" spans="1:15" ht="24" customHeight="1" x14ac:dyDescent="0.25">
      <c r="A8" s="171"/>
      <c r="B8" s="172"/>
      <c r="C8" s="172"/>
      <c r="D8" s="173"/>
      <c r="E8" s="173"/>
      <c r="F8" s="294" t="str">
        <f t="shared" si="0"/>
        <v/>
      </c>
      <c r="G8" s="343"/>
      <c r="H8" s="243" t="str">
        <f t="shared" si="1"/>
        <v/>
      </c>
    </row>
    <row r="9" spans="1:15" ht="24" customHeight="1" x14ac:dyDescent="0.25">
      <c r="A9" s="171"/>
      <c r="B9" s="172"/>
      <c r="C9" s="172"/>
      <c r="D9" s="173"/>
      <c r="E9" s="173"/>
      <c r="F9" s="294" t="str">
        <f t="shared" si="0"/>
        <v/>
      </c>
      <c r="G9" s="343"/>
      <c r="H9" s="243" t="str">
        <f t="shared" si="1"/>
        <v/>
      </c>
    </row>
    <row r="10" spans="1:15" ht="24" customHeight="1" x14ac:dyDescent="0.25">
      <c r="A10" s="171"/>
      <c r="B10" s="172"/>
      <c r="C10" s="172"/>
      <c r="D10" s="173"/>
      <c r="E10" s="173"/>
      <c r="F10" s="294" t="str">
        <f t="shared" si="0"/>
        <v/>
      </c>
      <c r="G10" s="343"/>
      <c r="H10" s="243" t="str">
        <f t="shared" ref="H10" si="2">IF(A10=0,"","選択してください")</f>
        <v/>
      </c>
    </row>
    <row r="11" spans="1:15" ht="24" customHeight="1" x14ac:dyDescent="0.25">
      <c r="A11" s="171"/>
      <c r="B11" s="172"/>
      <c r="C11" s="172"/>
      <c r="D11" s="173"/>
      <c r="E11" s="173"/>
      <c r="F11" s="294" t="str">
        <f t="shared" si="0"/>
        <v/>
      </c>
      <c r="G11" s="343"/>
      <c r="H11" s="243" t="str">
        <f t="shared" si="1"/>
        <v/>
      </c>
    </row>
    <row r="12" spans="1:15" ht="24" customHeight="1" x14ac:dyDescent="0.25">
      <c r="A12" s="171"/>
      <c r="B12" s="172"/>
      <c r="C12" s="172"/>
      <c r="D12" s="173"/>
      <c r="E12" s="173"/>
      <c r="F12" s="294" t="str">
        <f t="shared" si="0"/>
        <v/>
      </c>
      <c r="G12" s="343"/>
      <c r="H12" s="243" t="str">
        <f t="shared" si="1"/>
        <v/>
      </c>
    </row>
    <row r="13" spans="1:15" ht="24" customHeight="1" x14ac:dyDescent="0.25">
      <c r="A13" s="171"/>
      <c r="B13" s="172"/>
      <c r="C13" s="172"/>
      <c r="D13" s="173"/>
      <c r="E13" s="173"/>
      <c r="F13" s="294" t="str">
        <f t="shared" si="0"/>
        <v/>
      </c>
      <c r="G13" s="343"/>
      <c r="H13" s="243" t="str">
        <f t="shared" si="1"/>
        <v/>
      </c>
    </row>
    <row r="14" spans="1:15" ht="24" customHeight="1" thickBot="1" x14ac:dyDescent="0.3">
      <c r="A14" s="189"/>
      <c r="B14" s="190"/>
      <c r="C14" s="190"/>
      <c r="D14" s="191"/>
      <c r="E14" s="191"/>
      <c r="F14" s="295" t="str">
        <f t="shared" si="0"/>
        <v/>
      </c>
      <c r="G14" s="344"/>
      <c r="H14" s="244" t="str">
        <f t="shared" si="1"/>
        <v/>
      </c>
    </row>
    <row r="15" spans="1:15" ht="24" customHeight="1" x14ac:dyDescent="0.25">
      <c r="A15" s="192"/>
      <c r="B15" s="193"/>
      <c r="C15" s="193"/>
      <c r="D15" s="194"/>
      <c r="E15" s="194"/>
      <c r="F15" s="296" t="str">
        <f t="shared" si="0"/>
        <v/>
      </c>
      <c r="G15" s="345"/>
      <c r="H15" s="245" t="str">
        <f t="shared" si="1"/>
        <v/>
      </c>
    </row>
    <row r="16" spans="1:15" ht="24" customHeight="1" x14ac:dyDescent="0.25">
      <c r="A16" s="171"/>
      <c r="B16" s="172"/>
      <c r="C16" s="172"/>
      <c r="D16" s="173"/>
      <c r="E16" s="173"/>
      <c r="F16" s="294" t="str">
        <f t="shared" si="0"/>
        <v/>
      </c>
      <c r="G16" s="343"/>
      <c r="H16" s="243" t="str">
        <f t="shared" si="1"/>
        <v/>
      </c>
    </row>
    <row r="17" spans="1:8" ht="24" customHeight="1" x14ac:dyDescent="0.25">
      <c r="A17" s="171"/>
      <c r="B17" s="172"/>
      <c r="C17" s="172"/>
      <c r="D17" s="173"/>
      <c r="E17" s="173"/>
      <c r="F17" s="294" t="str">
        <f t="shared" si="0"/>
        <v/>
      </c>
      <c r="G17" s="343"/>
      <c r="H17" s="243" t="str">
        <f t="shared" si="1"/>
        <v/>
      </c>
    </row>
    <row r="18" spans="1:8" ht="24" customHeight="1" x14ac:dyDescent="0.25">
      <c r="A18" s="171"/>
      <c r="B18" s="172"/>
      <c r="C18" s="172"/>
      <c r="D18" s="173"/>
      <c r="E18" s="173"/>
      <c r="F18" s="294" t="str">
        <f t="shared" si="0"/>
        <v/>
      </c>
      <c r="G18" s="343"/>
      <c r="H18" s="243" t="str">
        <f t="shared" si="1"/>
        <v/>
      </c>
    </row>
    <row r="19" spans="1:8" ht="24" customHeight="1" x14ac:dyDescent="0.25">
      <c r="A19" s="171"/>
      <c r="B19" s="172"/>
      <c r="C19" s="172"/>
      <c r="D19" s="173"/>
      <c r="E19" s="173"/>
      <c r="F19" s="294" t="str">
        <f t="shared" si="0"/>
        <v/>
      </c>
      <c r="G19" s="343"/>
      <c r="H19" s="243" t="str">
        <f t="shared" si="1"/>
        <v/>
      </c>
    </row>
    <row r="20" spans="1:8" ht="24" customHeight="1" x14ac:dyDescent="0.25">
      <c r="A20" s="171"/>
      <c r="B20" s="172"/>
      <c r="C20" s="172"/>
      <c r="D20" s="173"/>
      <c r="E20" s="173"/>
      <c r="F20" s="294" t="str">
        <f t="shared" si="0"/>
        <v/>
      </c>
      <c r="G20" s="343"/>
      <c r="H20" s="243" t="str">
        <f t="shared" si="1"/>
        <v/>
      </c>
    </row>
    <row r="21" spans="1:8" ht="24" customHeight="1" x14ac:dyDescent="0.25">
      <c r="A21" s="171"/>
      <c r="B21" s="172"/>
      <c r="C21" s="172"/>
      <c r="D21" s="173"/>
      <c r="E21" s="173"/>
      <c r="F21" s="294" t="str">
        <f t="shared" si="0"/>
        <v/>
      </c>
      <c r="G21" s="343"/>
      <c r="H21" s="243" t="str">
        <f t="shared" si="1"/>
        <v/>
      </c>
    </row>
    <row r="22" spans="1:8" ht="24" customHeight="1" x14ac:dyDescent="0.25">
      <c r="A22" s="171"/>
      <c r="B22" s="172"/>
      <c r="C22" s="172"/>
      <c r="D22" s="173"/>
      <c r="E22" s="173"/>
      <c r="F22" s="294" t="str">
        <f t="shared" si="0"/>
        <v/>
      </c>
      <c r="G22" s="343"/>
      <c r="H22" s="243" t="str">
        <f t="shared" si="1"/>
        <v/>
      </c>
    </row>
    <row r="23" spans="1:8" ht="24" customHeight="1" x14ac:dyDescent="0.25">
      <c r="A23" s="171"/>
      <c r="B23" s="172"/>
      <c r="C23" s="172"/>
      <c r="D23" s="173"/>
      <c r="E23" s="173"/>
      <c r="F23" s="294" t="str">
        <f t="shared" si="0"/>
        <v/>
      </c>
      <c r="G23" s="343"/>
      <c r="H23" s="243" t="str">
        <f t="shared" si="1"/>
        <v/>
      </c>
    </row>
    <row r="24" spans="1:8" ht="24" customHeight="1" thickBot="1" x14ac:dyDescent="0.3">
      <c r="A24" s="195"/>
      <c r="B24" s="196"/>
      <c r="C24" s="196"/>
      <c r="D24" s="197"/>
      <c r="E24" s="197"/>
      <c r="F24" s="297" t="str">
        <f t="shared" si="0"/>
        <v/>
      </c>
      <c r="G24" s="346"/>
      <c r="H24" s="246" t="str">
        <f t="shared" si="1"/>
        <v/>
      </c>
    </row>
    <row r="25" spans="1:8" ht="24" customHeight="1" x14ac:dyDescent="0.25">
      <c r="A25" s="192"/>
      <c r="B25" s="193"/>
      <c r="C25" s="193"/>
      <c r="D25" s="194"/>
      <c r="E25" s="194"/>
      <c r="F25" s="296" t="str">
        <f t="shared" si="0"/>
        <v/>
      </c>
      <c r="G25" s="345"/>
      <c r="H25" s="245" t="str">
        <f t="shared" ref="H25:H33" si="3">IF(A25=0,"","選択してください")</f>
        <v/>
      </c>
    </row>
    <row r="26" spans="1:8" ht="24" customHeight="1" x14ac:dyDescent="0.25">
      <c r="A26" s="171"/>
      <c r="B26" s="172"/>
      <c r="C26" s="172"/>
      <c r="D26" s="173"/>
      <c r="E26" s="173"/>
      <c r="F26" s="294" t="str">
        <f t="shared" si="0"/>
        <v/>
      </c>
      <c r="G26" s="343"/>
      <c r="H26" s="243" t="str">
        <f t="shared" si="3"/>
        <v/>
      </c>
    </row>
    <row r="27" spans="1:8" ht="24" customHeight="1" x14ac:dyDescent="0.25">
      <c r="A27" s="171"/>
      <c r="B27" s="172"/>
      <c r="C27" s="172"/>
      <c r="D27" s="173"/>
      <c r="E27" s="173"/>
      <c r="F27" s="294" t="str">
        <f t="shared" si="0"/>
        <v/>
      </c>
      <c r="G27" s="343"/>
      <c r="H27" s="243" t="str">
        <f t="shared" si="3"/>
        <v/>
      </c>
    </row>
    <row r="28" spans="1:8" ht="24" customHeight="1" x14ac:dyDescent="0.25">
      <c r="A28" s="171"/>
      <c r="B28" s="172"/>
      <c r="C28" s="172"/>
      <c r="D28" s="173"/>
      <c r="E28" s="173"/>
      <c r="F28" s="294" t="str">
        <f t="shared" si="0"/>
        <v/>
      </c>
      <c r="G28" s="343"/>
      <c r="H28" s="243" t="str">
        <f t="shared" si="3"/>
        <v/>
      </c>
    </row>
    <row r="29" spans="1:8" ht="24" customHeight="1" x14ac:dyDescent="0.25">
      <c r="A29" s="171"/>
      <c r="B29" s="172"/>
      <c r="C29" s="172"/>
      <c r="D29" s="173"/>
      <c r="E29" s="173"/>
      <c r="F29" s="294" t="str">
        <f t="shared" si="0"/>
        <v/>
      </c>
      <c r="G29" s="343"/>
      <c r="H29" s="243" t="str">
        <f t="shared" si="3"/>
        <v/>
      </c>
    </row>
    <row r="30" spans="1:8" ht="24" customHeight="1" x14ac:dyDescent="0.25">
      <c r="A30" s="171"/>
      <c r="B30" s="172"/>
      <c r="C30" s="172"/>
      <c r="D30" s="173"/>
      <c r="E30" s="173"/>
      <c r="F30" s="294" t="str">
        <f t="shared" si="0"/>
        <v/>
      </c>
      <c r="G30" s="343"/>
      <c r="H30" s="243" t="str">
        <f t="shared" si="3"/>
        <v/>
      </c>
    </row>
    <row r="31" spans="1:8" ht="24" customHeight="1" x14ac:dyDescent="0.25">
      <c r="A31" s="171"/>
      <c r="B31" s="172"/>
      <c r="C31" s="172"/>
      <c r="D31" s="173"/>
      <c r="E31" s="173"/>
      <c r="F31" s="294" t="str">
        <f t="shared" si="0"/>
        <v/>
      </c>
      <c r="G31" s="343"/>
      <c r="H31" s="243" t="str">
        <f t="shared" si="3"/>
        <v/>
      </c>
    </row>
    <row r="32" spans="1:8" ht="24" customHeight="1" x14ac:dyDescent="0.25">
      <c r="A32" s="171"/>
      <c r="B32" s="172"/>
      <c r="C32" s="172"/>
      <c r="D32" s="173"/>
      <c r="E32" s="173"/>
      <c r="F32" s="294" t="str">
        <f t="shared" si="0"/>
        <v/>
      </c>
      <c r="G32" s="343"/>
      <c r="H32" s="243" t="str">
        <f t="shared" si="3"/>
        <v/>
      </c>
    </row>
    <row r="33" spans="1:8" ht="24" customHeight="1" x14ac:dyDescent="0.25">
      <c r="A33" s="171"/>
      <c r="B33" s="172"/>
      <c r="C33" s="172"/>
      <c r="D33" s="173"/>
      <c r="E33" s="173"/>
      <c r="F33" s="294" t="str">
        <f t="shared" si="0"/>
        <v/>
      </c>
      <c r="G33" s="343"/>
      <c r="H33" s="243" t="str">
        <f t="shared" si="3"/>
        <v/>
      </c>
    </row>
    <row r="34" spans="1:8" ht="24" customHeight="1" thickBot="1" x14ac:dyDescent="0.3">
      <c r="A34" s="195"/>
      <c r="B34" s="196"/>
      <c r="C34" s="196"/>
      <c r="D34" s="197"/>
      <c r="E34" s="197"/>
      <c r="F34" s="297" t="str">
        <f t="shared" si="0"/>
        <v/>
      </c>
      <c r="G34" s="346"/>
      <c r="H34" s="246"/>
    </row>
    <row r="35" spans="1:8" ht="24" customHeight="1" x14ac:dyDescent="0.25">
      <c r="A35" s="192"/>
      <c r="B35" s="193"/>
      <c r="C35" s="193"/>
      <c r="D35" s="194"/>
      <c r="E35" s="194"/>
      <c r="F35" s="296" t="str">
        <f t="shared" si="0"/>
        <v/>
      </c>
      <c r="G35" s="345"/>
      <c r="H35" s="245"/>
    </row>
    <row r="36" spans="1:8" ht="24" customHeight="1" x14ac:dyDescent="0.25">
      <c r="A36" s="171"/>
      <c r="B36" s="172"/>
      <c r="C36" s="172"/>
      <c r="D36" s="173"/>
      <c r="E36" s="173"/>
      <c r="F36" s="294" t="str">
        <f t="shared" si="0"/>
        <v/>
      </c>
      <c r="G36" s="343"/>
      <c r="H36" s="243" t="str">
        <f t="shared" si="1"/>
        <v/>
      </c>
    </row>
    <row r="37" spans="1:8" ht="24" customHeight="1" x14ac:dyDescent="0.25">
      <c r="A37" s="171"/>
      <c r="B37" s="172"/>
      <c r="C37" s="172"/>
      <c r="D37" s="173"/>
      <c r="E37" s="173"/>
      <c r="F37" s="294" t="str">
        <f t="shared" si="0"/>
        <v/>
      </c>
      <c r="G37" s="343"/>
      <c r="H37" s="243" t="str">
        <f t="shared" si="1"/>
        <v/>
      </c>
    </row>
    <row r="38" spans="1:8" ht="24" customHeight="1" x14ac:dyDescent="0.25">
      <c r="A38" s="171"/>
      <c r="B38" s="172"/>
      <c r="C38" s="172"/>
      <c r="D38" s="173"/>
      <c r="E38" s="173"/>
      <c r="F38" s="294" t="str">
        <f t="shared" si="0"/>
        <v/>
      </c>
      <c r="G38" s="343"/>
      <c r="H38" s="243" t="str">
        <f t="shared" si="1"/>
        <v/>
      </c>
    </row>
    <row r="39" spans="1:8" ht="24" customHeight="1" x14ac:dyDescent="0.25">
      <c r="A39" s="171"/>
      <c r="B39" s="172"/>
      <c r="C39" s="172"/>
      <c r="D39" s="173"/>
      <c r="E39" s="173"/>
      <c r="F39" s="294" t="str">
        <f t="shared" si="0"/>
        <v/>
      </c>
      <c r="G39" s="343"/>
      <c r="H39" s="243" t="str">
        <f t="shared" si="1"/>
        <v/>
      </c>
    </row>
    <row r="40" spans="1:8" ht="24" customHeight="1" x14ac:dyDescent="0.25">
      <c r="A40" s="171"/>
      <c r="B40" s="172"/>
      <c r="C40" s="172"/>
      <c r="D40" s="173"/>
      <c r="E40" s="173"/>
      <c r="F40" s="294" t="str">
        <f t="shared" si="0"/>
        <v/>
      </c>
      <c r="G40" s="343"/>
      <c r="H40" s="243" t="str">
        <f t="shared" si="1"/>
        <v/>
      </c>
    </row>
    <row r="41" spans="1:8" ht="24" customHeight="1" x14ac:dyDescent="0.25">
      <c r="A41" s="171"/>
      <c r="B41" s="172"/>
      <c r="C41" s="172"/>
      <c r="D41" s="173"/>
      <c r="E41" s="173"/>
      <c r="F41" s="294" t="str">
        <f t="shared" si="0"/>
        <v/>
      </c>
      <c r="G41" s="343"/>
      <c r="H41" s="243" t="str">
        <f t="shared" si="1"/>
        <v/>
      </c>
    </row>
    <row r="42" spans="1:8" ht="24" customHeight="1" x14ac:dyDescent="0.25">
      <c r="A42" s="171"/>
      <c r="B42" s="172"/>
      <c r="C42" s="172"/>
      <c r="D42" s="173"/>
      <c r="E42" s="173"/>
      <c r="F42" s="294" t="str">
        <f t="shared" si="0"/>
        <v/>
      </c>
      <c r="G42" s="343"/>
      <c r="H42" s="243" t="str">
        <f t="shared" si="1"/>
        <v/>
      </c>
    </row>
    <row r="43" spans="1:8" ht="24" customHeight="1" x14ac:dyDescent="0.25">
      <c r="A43" s="171"/>
      <c r="B43" s="172"/>
      <c r="C43" s="172"/>
      <c r="D43" s="173"/>
      <c r="E43" s="173"/>
      <c r="F43" s="294" t="str">
        <f t="shared" si="0"/>
        <v/>
      </c>
      <c r="G43" s="343"/>
      <c r="H43" s="243" t="str">
        <f t="shared" si="1"/>
        <v/>
      </c>
    </row>
    <row r="44" spans="1:8" ht="24" customHeight="1" thickBot="1" x14ac:dyDescent="0.3">
      <c r="A44" s="195"/>
      <c r="B44" s="196"/>
      <c r="C44" s="196"/>
      <c r="D44" s="197"/>
      <c r="E44" s="197"/>
      <c r="F44" s="297" t="str">
        <f t="shared" si="0"/>
        <v/>
      </c>
      <c r="G44" s="346"/>
      <c r="H44" s="246" t="str">
        <f t="shared" si="1"/>
        <v/>
      </c>
    </row>
    <row r="45" spans="1:8" ht="24" customHeight="1" x14ac:dyDescent="0.25">
      <c r="A45" s="171"/>
      <c r="B45" s="172"/>
      <c r="C45" s="172"/>
      <c r="D45" s="173"/>
      <c r="E45" s="173"/>
      <c r="F45" s="294" t="str">
        <f t="shared" si="0"/>
        <v/>
      </c>
      <c r="G45" s="343"/>
      <c r="H45" s="243" t="str">
        <f t="shared" si="1"/>
        <v/>
      </c>
    </row>
    <row r="46" spans="1:8" ht="24" customHeight="1" x14ac:dyDescent="0.25">
      <c r="A46" s="171"/>
      <c r="B46" s="172"/>
      <c r="C46" s="172"/>
      <c r="D46" s="173"/>
      <c r="E46" s="173"/>
      <c r="F46" s="294" t="str">
        <f t="shared" si="0"/>
        <v/>
      </c>
      <c r="G46" s="343"/>
      <c r="H46" s="243" t="str">
        <f t="shared" si="1"/>
        <v/>
      </c>
    </row>
    <row r="47" spans="1:8" ht="24" customHeight="1" x14ac:dyDescent="0.25">
      <c r="A47" s="171"/>
      <c r="B47" s="172"/>
      <c r="C47" s="172"/>
      <c r="D47" s="173"/>
      <c r="E47" s="173"/>
      <c r="F47" s="294" t="str">
        <f t="shared" si="0"/>
        <v/>
      </c>
      <c r="G47" s="343"/>
      <c r="H47" s="243" t="str">
        <f t="shared" si="1"/>
        <v/>
      </c>
    </row>
    <row r="48" spans="1:8" ht="24" customHeight="1" x14ac:dyDescent="0.25">
      <c r="A48" s="171"/>
      <c r="B48" s="172"/>
      <c r="C48" s="172"/>
      <c r="D48" s="173"/>
      <c r="E48" s="173"/>
      <c r="F48" s="294" t="str">
        <f t="shared" si="0"/>
        <v/>
      </c>
      <c r="G48" s="343"/>
      <c r="H48" s="243" t="str">
        <f t="shared" si="1"/>
        <v/>
      </c>
    </row>
    <row r="49" spans="1:8" ht="24" customHeight="1" x14ac:dyDescent="0.25">
      <c r="A49" s="171"/>
      <c r="B49" s="172"/>
      <c r="C49" s="172"/>
      <c r="D49" s="173"/>
      <c r="E49" s="173"/>
      <c r="F49" s="294" t="str">
        <f t="shared" si="0"/>
        <v/>
      </c>
      <c r="G49" s="343"/>
      <c r="H49" s="243" t="str">
        <f t="shared" si="1"/>
        <v/>
      </c>
    </row>
    <row r="50" spans="1:8" ht="24" customHeight="1" x14ac:dyDescent="0.25">
      <c r="A50" s="171"/>
      <c r="B50" s="172"/>
      <c r="C50" s="172"/>
      <c r="D50" s="173"/>
      <c r="E50" s="173"/>
      <c r="F50" s="294" t="str">
        <f t="shared" si="0"/>
        <v/>
      </c>
      <c r="G50" s="343"/>
      <c r="H50" s="243" t="str">
        <f t="shared" si="1"/>
        <v/>
      </c>
    </row>
    <row r="51" spans="1:8" ht="24" customHeight="1" x14ac:dyDescent="0.25">
      <c r="A51" s="171"/>
      <c r="B51" s="172"/>
      <c r="C51" s="172"/>
      <c r="D51" s="173"/>
      <c r="E51" s="173"/>
      <c r="F51" s="294" t="str">
        <f t="shared" si="0"/>
        <v/>
      </c>
      <c r="G51" s="343"/>
      <c r="H51" s="243" t="str">
        <f t="shared" si="1"/>
        <v/>
      </c>
    </row>
    <row r="52" spans="1:8" ht="24" customHeight="1" x14ac:dyDescent="0.25">
      <c r="A52" s="171"/>
      <c r="B52" s="172"/>
      <c r="C52" s="172"/>
      <c r="D52" s="173"/>
      <c r="E52" s="173"/>
      <c r="F52" s="294" t="str">
        <f t="shared" si="0"/>
        <v/>
      </c>
      <c r="G52" s="343"/>
      <c r="H52" s="243" t="str">
        <f t="shared" si="1"/>
        <v/>
      </c>
    </row>
    <row r="53" spans="1:8" ht="24" customHeight="1" x14ac:dyDescent="0.25">
      <c r="A53" s="171"/>
      <c r="B53" s="172"/>
      <c r="C53" s="172"/>
      <c r="D53" s="173"/>
      <c r="E53" s="173"/>
      <c r="F53" s="294" t="str">
        <f t="shared" si="0"/>
        <v/>
      </c>
      <c r="G53" s="343"/>
      <c r="H53" s="243" t="str">
        <f t="shared" si="1"/>
        <v/>
      </c>
    </row>
    <row r="54" spans="1:8" ht="24" customHeight="1" thickBot="1" x14ac:dyDescent="0.3">
      <c r="A54" s="174"/>
      <c r="B54" s="175"/>
      <c r="C54" s="175"/>
      <c r="D54" s="176"/>
      <c r="E54" s="176"/>
      <c r="F54" s="297" t="str">
        <f t="shared" si="0"/>
        <v/>
      </c>
      <c r="G54" s="346"/>
      <c r="H54" s="246" t="str">
        <f t="shared" si="1"/>
        <v/>
      </c>
    </row>
    <row r="55" spans="1:8" x14ac:dyDescent="0.25">
      <c r="A55" s="143"/>
      <c r="B55" s="143"/>
      <c r="C55" s="143"/>
      <c r="D55" s="143"/>
      <c r="E55" s="143"/>
      <c r="F55" s="159"/>
      <c r="G55" s="159"/>
      <c r="H55" s="159"/>
    </row>
    <row r="56" spans="1:8" x14ac:dyDescent="0.25">
      <c r="A56" s="143"/>
      <c r="B56" s="143"/>
      <c r="C56" s="143"/>
      <c r="D56" s="143"/>
      <c r="E56" s="143"/>
      <c r="F56" s="159"/>
      <c r="G56" s="159"/>
      <c r="H56" s="159"/>
    </row>
    <row r="57" spans="1:8" x14ac:dyDescent="0.25">
      <c r="A57" s="143"/>
      <c r="B57" s="143"/>
      <c r="C57" s="143"/>
      <c r="D57" s="143"/>
      <c r="E57" s="143"/>
      <c r="F57" s="159"/>
      <c r="G57" s="159"/>
      <c r="H57" s="159"/>
    </row>
    <row r="58" spans="1:8" x14ac:dyDescent="0.25">
      <c r="A58" s="143"/>
      <c r="B58" s="143"/>
      <c r="C58" s="143"/>
      <c r="D58" s="143"/>
      <c r="E58" s="143"/>
      <c r="F58" s="159"/>
      <c r="G58" s="159"/>
      <c r="H58" s="159"/>
    </row>
    <row r="59" spans="1:8" x14ac:dyDescent="0.25">
      <c r="A59" s="143"/>
      <c r="B59" s="143"/>
      <c r="C59" s="143"/>
      <c r="D59" s="143"/>
      <c r="E59" s="143"/>
      <c r="F59" s="159"/>
      <c r="G59" s="159"/>
      <c r="H59" s="159"/>
    </row>
    <row r="60" spans="1:8" x14ac:dyDescent="0.25">
      <c r="A60" s="143"/>
      <c r="B60" s="143"/>
      <c r="C60" s="143"/>
      <c r="D60" s="143"/>
      <c r="E60" s="143"/>
      <c r="F60" s="159"/>
      <c r="G60" s="159"/>
      <c r="H60" s="159"/>
    </row>
    <row r="61" spans="1:8" x14ac:dyDescent="0.25">
      <c r="A61" s="143"/>
      <c r="B61" s="143"/>
      <c r="C61" s="143"/>
      <c r="D61" s="143"/>
      <c r="E61" s="143"/>
      <c r="F61" s="159"/>
      <c r="G61" s="159"/>
      <c r="H61" s="159"/>
    </row>
  </sheetData>
  <sheetProtection algorithmName="SHA-512" hashValue="EBvZg0FcQHDV+2/olVAYrPzERAxYT7qIG7UzpSwbll+IZ/9u42qzae+tRBovgJccbNgtP+WYEkqUFuToSMROLA==" saltValue="F4exkCdJMQV8MZVZBAUEeA==" spinCount="100000" sheet="1" selectLockedCells="1"/>
  <mergeCells count="3">
    <mergeCell ref="J1:O1"/>
    <mergeCell ref="A1:C1"/>
    <mergeCell ref="E1:H1"/>
  </mergeCells>
  <phoneticPr fontId="2"/>
  <dataValidations count="3">
    <dataValidation type="list" allowBlank="1" showInputMessage="1" showErrorMessage="1" sqref="D4:D54" xr:uid="{00000000-0002-0000-0000-000000000000}">
      <formula1>"男,女"</formula1>
    </dataValidation>
    <dataValidation type="list" allowBlank="1" showInputMessage="1" showErrorMessage="1" sqref="H4:H54" xr:uid="{00000000-0002-0000-0000-000001000000}">
      <formula1>"なし,B級,A級"</formula1>
    </dataValidation>
    <dataValidation type="list" allowBlank="1" showInputMessage="1" showErrorMessage="1" sqref="G4:G54" xr:uid="{493B4A04-9AF8-4178-BCDE-5F6012D3A784}">
      <formula1>"プロ,アマ"</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2"/>
  <sheetViews>
    <sheetView zoomScaleNormal="100" zoomScaleSheetLayoutView="100" workbookViewId="0">
      <pane ySplit="4" topLeftCell="A5" activePane="bottomLeft" state="frozen"/>
      <selection activeCell="B10" sqref="B10:C10"/>
      <selection pane="bottomLeft" activeCell="N6" sqref="N6"/>
    </sheetView>
  </sheetViews>
  <sheetFormatPr defaultRowHeight="14.25" x14ac:dyDescent="0.25"/>
  <cols>
    <col min="1" max="1" width="10" style="142" customWidth="1"/>
    <col min="2" max="2" width="25.375" style="142" customWidth="1"/>
    <col min="3" max="3" width="12.5" style="158" hidden="1" customWidth="1"/>
    <col min="4" max="5" width="7.5" style="142" customWidth="1"/>
    <col min="6" max="6" width="10" style="142" customWidth="1"/>
    <col min="7" max="8" width="12.5" style="142" customWidth="1"/>
    <col min="9" max="9" width="18.75" style="142" bestFit="1" customWidth="1"/>
    <col min="10" max="12" width="10" style="142" customWidth="1"/>
    <col min="13" max="13" width="31.25" style="142" bestFit="1" customWidth="1"/>
    <col min="14" max="14" width="11.125" style="142" bestFit="1" customWidth="1"/>
    <col min="15" max="15" width="31.25" style="142" customWidth="1"/>
    <col min="16" max="16384" width="9" style="142"/>
  </cols>
  <sheetData>
    <row r="1" spans="1:16" ht="22.5" customHeight="1" thickBot="1" x14ac:dyDescent="0.3">
      <c r="A1" s="426" t="str">
        <f>'基本情報（メール申込用）'!B1</f>
        <v>第13回オールレディース＆ダンディークラシック</v>
      </c>
      <c r="B1" s="427"/>
      <c r="C1" s="427"/>
      <c r="D1" s="427"/>
      <c r="E1" s="427"/>
      <c r="F1" s="428"/>
      <c r="K1" s="441" t="s">
        <v>124</v>
      </c>
      <c r="L1" s="442"/>
    </row>
    <row r="2" spans="1:16" ht="9" customHeight="1" thickBot="1" x14ac:dyDescent="0.3"/>
    <row r="3" spans="1:16" s="160" customFormat="1" ht="13.5" customHeight="1" thickBot="1" x14ac:dyDescent="0.25">
      <c r="A3" s="443" t="s">
        <v>7</v>
      </c>
      <c r="B3" s="446" t="s">
        <v>98</v>
      </c>
      <c r="C3" s="444" t="s">
        <v>7</v>
      </c>
      <c r="D3" s="436" t="s">
        <v>2</v>
      </c>
      <c r="E3" s="436" t="s">
        <v>5</v>
      </c>
      <c r="F3" s="436" t="s">
        <v>1</v>
      </c>
      <c r="G3" s="436" t="s">
        <v>3</v>
      </c>
      <c r="H3" s="436" t="s">
        <v>0</v>
      </c>
      <c r="I3" s="436" t="s">
        <v>4</v>
      </c>
      <c r="J3" s="438" t="s">
        <v>90</v>
      </c>
      <c r="K3" s="440" t="s">
        <v>78</v>
      </c>
      <c r="L3" s="435"/>
      <c r="M3" s="432" t="s">
        <v>99</v>
      </c>
      <c r="N3" s="434" t="s">
        <v>109</v>
      </c>
      <c r="O3" s="435"/>
    </row>
    <row r="4" spans="1:16" s="160" customFormat="1" ht="13.5" customHeight="1" thickBot="1" x14ac:dyDescent="0.25">
      <c r="A4" s="443"/>
      <c r="B4" s="447"/>
      <c r="C4" s="445"/>
      <c r="D4" s="437"/>
      <c r="E4" s="437"/>
      <c r="F4" s="437"/>
      <c r="G4" s="437"/>
      <c r="H4" s="437"/>
      <c r="I4" s="437"/>
      <c r="J4" s="439"/>
      <c r="K4" s="183" t="s">
        <v>36</v>
      </c>
      <c r="L4" s="184" t="s">
        <v>37</v>
      </c>
      <c r="M4" s="433"/>
      <c r="N4" s="210" t="s">
        <v>108</v>
      </c>
      <c r="O4" s="216" t="s">
        <v>145</v>
      </c>
    </row>
    <row r="5" spans="1:16" ht="24" customHeight="1" thickBot="1" x14ac:dyDescent="0.3">
      <c r="A5" s="280">
        <v>12345</v>
      </c>
      <c r="B5" s="281" t="s">
        <v>142</v>
      </c>
      <c r="C5" s="251">
        <f>IF($A5=0,"",$A5)</f>
        <v>12345</v>
      </c>
      <c r="D5" s="251" t="s">
        <v>134</v>
      </c>
      <c r="E5" s="251">
        <v>10</v>
      </c>
      <c r="F5" s="251" t="s">
        <v>137</v>
      </c>
      <c r="G5" s="251" t="s">
        <v>138</v>
      </c>
      <c r="H5" s="251" t="s">
        <v>139</v>
      </c>
      <c r="I5" s="282" t="s">
        <v>130</v>
      </c>
      <c r="J5" s="283" t="s">
        <v>135</v>
      </c>
      <c r="K5" s="284">
        <v>43952</v>
      </c>
      <c r="L5" s="285">
        <v>44105</v>
      </c>
      <c r="M5" s="286"/>
      <c r="N5" s="287" t="s">
        <v>140</v>
      </c>
      <c r="O5" s="288" t="s">
        <v>143</v>
      </c>
      <c r="P5" s="289" t="s">
        <v>136</v>
      </c>
    </row>
    <row r="6" spans="1:16" ht="24" customHeight="1" thickBot="1" x14ac:dyDescent="0.3">
      <c r="A6" s="148"/>
      <c r="B6" s="166"/>
      <c r="C6" s="298" t="str">
        <f t="shared" ref="C6:C55" si="0">IF($A6=0,"",$A6)</f>
        <v/>
      </c>
      <c r="D6" s="149"/>
      <c r="E6" s="149"/>
      <c r="F6" s="149"/>
      <c r="G6" s="149"/>
      <c r="H6" s="149"/>
      <c r="I6" s="186" t="s">
        <v>31</v>
      </c>
      <c r="J6" s="205" t="str">
        <f t="shared" ref="J6:J55" si="1">IF(A6=0,"","選択してください")</f>
        <v/>
      </c>
      <c r="K6" s="150"/>
      <c r="L6" s="151"/>
      <c r="M6" s="162"/>
      <c r="N6" s="212"/>
      <c r="O6" s="217"/>
    </row>
    <row r="7" spans="1:16" ht="24" customHeight="1" thickBot="1" x14ac:dyDescent="0.3">
      <c r="A7" s="148"/>
      <c r="B7" s="166"/>
      <c r="C7" s="298" t="str">
        <f t="shared" si="0"/>
        <v/>
      </c>
      <c r="D7" s="149"/>
      <c r="E7" s="149"/>
      <c r="F7" s="149"/>
      <c r="G7" s="149"/>
      <c r="H7" s="149"/>
      <c r="I7" s="186" t="s">
        <v>31</v>
      </c>
      <c r="J7" s="205" t="str">
        <f t="shared" si="1"/>
        <v/>
      </c>
      <c r="K7" s="150"/>
      <c r="L7" s="151"/>
      <c r="M7" s="162"/>
      <c r="N7" s="212"/>
      <c r="O7" s="217"/>
    </row>
    <row r="8" spans="1:16" ht="24" customHeight="1" thickBot="1" x14ac:dyDescent="0.3">
      <c r="A8" s="148"/>
      <c r="B8" s="166"/>
      <c r="C8" s="298" t="str">
        <f t="shared" si="0"/>
        <v/>
      </c>
      <c r="D8" s="149"/>
      <c r="E8" s="149"/>
      <c r="F8" s="149"/>
      <c r="G8" s="149"/>
      <c r="H8" s="149"/>
      <c r="I8" s="186" t="s">
        <v>31</v>
      </c>
      <c r="J8" s="205" t="str">
        <f t="shared" ref="J8" si="2">IF(A8=0,"","選択してください")</f>
        <v/>
      </c>
      <c r="K8" s="150"/>
      <c r="L8" s="151"/>
      <c r="M8" s="162"/>
      <c r="N8" s="212"/>
      <c r="O8" s="217"/>
    </row>
    <row r="9" spans="1:16" ht="24" customHeight="1" thickBot="1" x14ac:dyDescent="0.3">
      <c r="A9" s="148"/>
      <c r="B9" s="166"/>
      <c r="C9" s="298" t="str">
        <f t="shared" si="0"/>
        <v/>
      </c>
      <c r="D9" s="149"/>
      <c r="E9" s="149"/>
      <c r="F9" s="149"/>
      <c r="G9" s="149"/>
      <c r="H9" s="149"/>
      <c r="I9" s="186" t="s">
        <v>31</v>
      </c>
      <c r="J9" s="205" t="str">
        <f t="shared" si="1"/>
        <v/>
      </c>
      <c r="K9" s="150"/>
      <c r="L9" s="151"/>
      <c r="M9" s="162"/>
      <c r="N9" s="212"/>
      <c r="O9" s="217"/>
    </row>
    <row r="10" spans="1:16" ht="24" customHeight="1" thickBot="1" x14ac:dyDescent="0.3">
      <c r="A10" s="148"/>
      <c r="B10" s="166"/>
      <c r="C10" s="298" t="str">
        <f t="shared" si="0"/>
        <v/>
      </c>
      <c r="D10" s="149"/>
      <c r="E10" s="149"/>
      <c r="F10" s="149"/>
      <c r="G10" s="149"/>
      <c r="H10" s="149"/>
      <c r="I10" s="186" t="s">
        <v>31</v>
      </c>
      <c r="J10" s="205" t="str">
        <f t="shared" si="1"/>
        <v/>
      </c>
      <c r="K10" s="150"/>
      <c r="L10" s="151"/>
      <c r="M10" s="162"/>
      <c r="N10" s="212"/>
      <c r="O10" s="217"/>
    </row>
    <row r="11" spans="1:16" ht="24" customHeight="1" thickBot="1" x14ac:dyDescent="0.3">
      <c r="A11" s="148"/>
      <c r="B11" s="166"/>
      <c r="C11" s="298" t="str">
        <f t="shared" si="0"/>
        <v/>
      </c>
      <c r="D11" s="149"/>
      <c r="E11" s="149"/>
      <c r="F11" s="149"/>
      <c r="G11" s="149"/>
      <c r="H11" s="149"/>
      <c r="I11" s="186" t="s">
        <v>31</v>
      </c>
      <c r="J11" s="205" t="str">
        <f t="shared" si="1"/>
        <v/>
      </c>
      <c r="K11" s="150"/>
      <c r="L11" s="151"/>
      <c r="M11" s="162"/>
      <c r="N11" s="212"/>
      <c r="O11" s="217"/>
    </row>
    <row r="12" spans="1:16" ht="24" customHeight="1" thickBot="1" x14ac:dyDescent="0.3">
      <c r="A12" s="148"/>
      <c r="B12" s="166"/>
      <c r="C12" s="298" t="str">
        <f t="shared" si="0"/>
        <v/>
      </c>
      <c r="D12" s="149"/>
      <c r="E12" s="149"/>
      <c r="F12" s="149"/>
      <c r="G12" s="149"/>
      <c r="H12" s="149"/>
      <c r="I12" s="186" t="s">
        <v>31</v>
      </c>
      <c r="J12" s="205" t="str">
        <f t="shared" si="1"/>
        <v/>
      </c>
      <c r="K12" s="150"/>
      <c r="L12" s="151"/>
      <c r="M12" s="162"/>
      <c r="N12" s="212"/>
      <c r="O12" s="217"/>
    </row>
    <row r="13" spans="1:16" ht="24" customHeight="1" thickBot="1" x14ac:dyDescent="0.3">
      <c r="A13" s="148"/>
      <c r="B13" s="166"/>
      <c r="C13" s="298" t="str">
        <f t="shared" si="0"/>
        <v/>
      </c>
      <c r="D13" s="149"/>
      <c r="E13" s="149"/>
      <c r="F13" s="149"/>
      <c r="G13" s="149"/>
      <c r="H13" s="149"/>
      <c r="I13" s="186" t="s">
        <v>31</v>
      </c>
      <c r="J13" s="205" t="str">
        <f t="shared" si="1"/>
        <v/>
      </c>
      <c r="K13" s="150"/>
      <c r="L13" s="151"/>
      <c r="M13" s="162"/>
      <c r="N13" s="212"/>
      <c r="O13" s="217"/>
    </row>
    <row r="14" spans="1:16" ht="24" customHeight="1" thickBot="1" x14ac:dyDescent="0.3">
      <c r="A14" s="148"/>
      <c r="B14" s="166"/>
      <c r="C14" s="298" t="str">
        <f t="shared" si="0"/>
        <v/>
      </c>
      <c r="D14" s="149"/>
      <c r="E14" s="149"/>
      <c r="F14" s="149"/>
      <c r="G14" s="149"/>
      <c r="H14" s="149"/>
      <c r="I14" s="186" t="s">
        <v>31</v>
      </c>
      <c r="J14" s="205" t="str">
        <f t="shared" si="1"/>
        <v/>
      </c>
      <c r="K14" s="150"/>
      <c r="L14" s="151"/>
      <c r="M14" s="162"/>
      <c r="N14" s="212"/>
      <c r="O14" s="217"/>
    </row>
    <row r="15" spans="1:16" ht="24" customHeight="1" thickBot="1" x14ac:dyDescent="0.3">
      <c r="A15" s="198"/>
      <c r="B15" s="199"/>
      <c r="C15" s="299" t="str">
        <f t="shared" si="0"/>
        <v/>
      </c>
      <c r="D15" s="200"/>
      <c r="E15" s="200"/>
      <c r="F15" s="200"/>
      <c r="G15" s="200"/>
      <c r="H15" s="200"/>
      <c r="I15" s="201" t="s">
        <v>31</v>
      </c>
      <c r="J15" s="206" t="str">
        <f t="shared" si="1"/>
        <v/>
      </c>
      <c r="K15" s="202"/>
      <c r="L15" s="203"/>
      <c r="M15" s="204"/>
      <c r="N15" s="213"/>
      <c r="O15" s="218"/>
    </row>
    <row r="16" spans="1:16" ht="24" customHeight="1" thickBot="1" x14ac:dyDescent="0.3">
      <c r="A16" s="146"/>
      <c r="B16" s="165"/>
      <c r="C16" s="298" t="str">
        <f t="shared" si="0"/>
        <v/>
      </c>
      <c r="D16" s="147"/>
      <c r="E16" s="147"/>
      <c r="F16" s="147"/>
      <c r="G16" s="147"/>
      <c r="H16" s="147"/>
      <c r="I16" s="185" t="s">
        <v>31</v>
      </c>
      <c r="J16" s="207" t="str">
        <f t="shared" si="1"/>
        <v/>
      </c>
      <c r="K16" s="147"/>
      <c r="L16" s="157"/>
      <c r="M16" s="161"/>
      <c r="N16" s="211"/>
      <c r="O16" s="157"/>
    </row>
    <row r="17" spans="1:15" ht="24" customHeight="1" thickBot="1" x14ac:dyDescent="0.3">
      <c r="A17" s="148"/>
      <c r="B17" s="166"/>
      <c r="C17" s="298" t="str">
        <f t="shared" si="0"/>
        <v/>
      </c>
      <c r="D17" s="149"/>
      <c r="E17" s="149"/>
      <c r="F17" s="149"/>
      <c r="G17" s="149"/>
      <c r="H17" s="149"/>
      <c r="I17" s="186" t="s">
        <v>31</v>
      </c>
      <c r="J17" s="205" t="str">
        <f t="shared" si="1"/>
        <v/>
      </c>
      <c r="K17" s="150"/>
      <c r="L17" s="151"/>
      <c r="M17" s="162"/>
      <c r="N17" s="212"/>
      <c r="O17" s="217"/>
    </row>
    <row r="18" spans="1:15" ht="24" customHeight="1" thickBot="1" x14ac:dyDescent="0.3">
      <c r="A18" s="148"/>
      <c r="B18" s="166"/>
      <c r="C18" s="298" t="str">
        <f t="shared" si="0"/>
        <v/>
      </c>
      <c r="D18" s="149"/>
      <c r="E18" s="149"/>
      <c r="F18" s="149"/>
      <c r="G18" s="149"/>
      <c r="H18" s="149"/>
      <c r="I18" s="186" t="s">
        <v>31</v>
      </c>
      <c r="J18" s="205" t="str">
        <f t="shared" si="1"/>
        <v/>
      </c>
      <c r="K18" s="150"/>
      <c r="L18" s="151"/>
      <c r="M18" s="162"/>
      <c r="N18" s="212"/>
      <c r="O18" s="217"/>
    </row>
    <row r="19" spans="1:15" ht="24" customHeight="1" thickBot="1" x14ac:dyDescent="0.3">
      <c r="A19" s="148"/>
      <c r="B19" s="166"/>
      <c r="C19" s="298" t="str">
        <f t="shared" si="0"/>
        <v/>
      </c>
      <c r="D19" s="149"/>
      <c r="E19" s="149"/>
      <c r="F19" s="149"/>
      <c r="G19" s="149"/>
      <c r="H19" s="149"/>
      <c r="I19" s="186" t="s">
        <v>31</v>
      </c>
      <c r="J19" s="205" t="str">
        <f t="shared" si="1"/>
        <v/>
      </c>
      <c r="K19" s="150"/>
      <c r="L19" s="151"/>
      <c r="M19" s="162"/>
      <c r="N19" s="212"/>
      <c r="O19" s="217"/>
    </row>
    <row r="20" spans="1:15" ht="24" customHeight="1" thickBot="1" x14ac:dyDescent="0.3">
      <c r="A20" s="148"/>
      <c r="B20" s="166"/>
      <c r="C20" s="298" t="str">
        <f t="shared" si="0"/>
        <v/>
      </c>
      <c r="D20" s="149"/>
      <c r="E20" s="149"/>
      <c r="F20" s="149"/>
      <c r="G20" s="149"/>
      <c r="H20" s="149"/>
      <c r="I20" s="186" t="s">
        <v>31</v>
      </c>
      <c r="J20" s="205" t="str">
        <f t="shared" si="1"/>
        <v/>
      </c>
      <c r="K20" s="150"/>
      <c r="L20" s="151"/>
      <c r="M20" s="162"/>
      <c r="N20" s="212"/>
      <c r="O20" s="217"/>
    </row>
    <row r="21" spans="1:15" ht="24" customHeight="1" thickBot="1" x14ac:dyDescent="0.3">
      <c r="A21" s="148"/>
      <c r="B21" s="166"/>
      <c r="C21" s="298" t="str">
        <f t="shared" si="0"/>
        <v/>
      </c>
      <c r="D21" s="149"/>
      <c r="E21" s="149"/>
      <c r="F21" s="149"/>
      <c r="G21" s="149"/>
      <c r="H21" s="149"/>
      <c r="I21" s="186" t="s">
        <v>31</v>
      </c>
      <c r="J21" s="205" t="str">
        <f t="shared" si="1"/>
        <v/>
      </c>
      <c r="K21" s="150"/>
      <c r="L21" s="151"/>
      <c r="M21" s="162"/>
      <c r="N21" s="212"/>
      <c r="O21" s="217"/>
    </row>
    <row r="22" spans="1:15" ht="24" customHeight="1" thickBot="1" x14ac:dyDescent="0.3">
      <c r="A22" s="148"/>
      <c r="B22" s="166"/>
      <c r="C22" s="298" t="str">
        <f t="shared" si="0"/>
        <v/>
      </c>
      <c r="D22" s="149"/>
      <c r="E22" s="149"/>
      <c r="F22" s="149"/>
      <c r="G22" s="149"/>
      <c r="H22" s="149"/>
      <c r="I22" s="186" t="s">
        <v>31</v>
      </c>
      <c r="J22" s="205" t="str">
        <f t="shared" si="1"/>
        <v/>
      </c>
      <c r="K22" s="150"/>
      <c r="L22" s="151"/>
      <c r="M22" s="162"/>
      <c r="N22" s="212"/>
      <c r="O22" s="217"/>
    </row>
    <row r="23" spans="1:15" ht="24" customHeight="1" thickBot="1" x14ac:dyDescent="0.3">
      <c r="A23" s="148"/>
      <c r="B23" s="166"/>
      <c r="C23" s="298" t="str">
        <f t="shared" si="0"/>
        <v/>
      </c>
      <c r="D23" s="149"/>
      <c r="E23" s="149"/>
      <c r="F23" s="149"/>
      <c r="G23" s="149"/>
      <c r="H23" s="149"/>
      <c r="I23" s="186" t="s">
        <v>31</v>
      </c>
      <c r="J23" s="205" t="str">
        <f t="shared" si="1"/>
        <v/>
      </c>
      <c r="K23" s="150"/>
      <c r="L23" s="151"/>
      <c r="M23" s="162"/>
      <c r="N23" s="212"/>
      <c r="O23" s="217"/>
    </row>
    <row r="24" spans="1:15" ht="24" customHeight="1" thickBot="1" x14ac:dyDescent="0.3">
      <c r="A24" s="148"/>
      <c r="B24" s="166"/>
      <c r="C24" s="298" t="str">
        <f t="shared" si="0"/>
        <v/>
      </c>
      <c r="D24" s="149"/>
      <c r="E24" s="149"/>
      <c r="F24" s="149"/>
      <c r="G24" s="149"/>
      <c r="H24" s="149"/>
      <c r="I24" s="186" t="s">
        <v>31</v>
      </c>
      <c r="J24" s="205" t="str">
        <f t="shared" si="1"/>
        <v/>
      </c>
      <c r="K24" s="150"/>
      <c r="L24" s="151"/>
      <c r="M24" s="162"/>
      <c r="N24" s="212"/>
      <c r="O24" s="217"/>
    </row>
    <row r="25" spans="1:15" ht="24" customHeight="1" thickBot="1" x14ac:dyDescent="0.3">
      <c r="A25" s="152"/>
      <c r="B25" s="167"/>
      <c r="C25" s="300" t="str">
        <f t="shared" si="0"/>
        <v/>
      </c>
      <c r="D25" s="153"/>
      <c r="E25" s="153"/>
      <c r="F25" s="153"/>
      <c r="G25" s="153"/>
      <c r="H25" s="153"/>
      <c r="I25" s="187" t="s">
        <v>31</v>
      </c>
      <c r="J25" s="208" t="str">
        <f t="shared" si="1"/>
        <v/>
      </c>
      <c r="K25" s="154"/>
      <c r="L25" s="155"/>
      <c r="M25" s="163"/>
      <c r="N25" s="214"/>
      <c r="O25" s="219"/>
    </row>
    <row r="26" spans="1:15" ht="24" customHeight="1" thickBot="1" x14ac:dyDescent="0.3">
      <c r="A26" s="146"/>
      <c r="B26" s="165"/>
      <c r="C26" s="298" t="str">
        <f t="shared" si="0"/>
        <v/>
      </c>
      <c r="D26" s="147"/>
      <c r="E26" s="147"/>
      <c r="F26" s="147"/>
      <c r="G26" s="147"/>
      <c r="H26" s="147"/>
      <c r="I26" s="185" t="s">
        <v>31</v>
      </c>
      <c r="J26" s="207" t="str">
        <f t="shared" ref="J26:J35" si="3">IF(A26=0,"","選択してください")</f>
        <v/>
      </c>
      <c r="K26" s="147"/>
      <c r="L26" s="157"/>
      <c r="M26" s="161"/>
      <c r="N26" s="211"/>
      <c r="O26" s="157"/>
    </row>
    <row r="27" spans="1:15" ht="24" customHeight="1" thickBot="1" x14ac:dyDescent="0.3">
      <c r="A27" s="148"/>
      <c r="B27" s="166"/>
      <c r="C27" s="298" t="str">
        <f t="shared" si="0"/>
        <v/>
      </c>
      <c r="D27" s="149"/>
      <c r="E27" s="149"/>
      <c r="F27" s="149"/>
      <c r="G27" s="149"/>
      <c r="H27" s="149"/>
      <c r="I27" s="186" t="s">
        <v>31</v>
      </c>
      <c r="J27" s="205" t="str">
        <f t="shared" si="3"/>
        <v/>
      </c>
      <c r="K27" s="150"/>
      <c r="L27" s="151"/>
      <c r="M27" s="162"/>
      <c r="N27" s="212"/>
      <c r="O27" s="217"/>
    </row>
    <row r="28" spans="1:15" ht="24" customHeight="1" thickBot="1" x14ac:dyDescent="0.3">
      <c r="A28" s="148"/>
      <c r="B28" s="166"/>
      <c r="C28" s="298" t="str">
        <f t="shared" si="0"/>
        <v/>
      </c>
      <c r="D28" s="149"/>
      <c r="E28" s="149"/>
      <c r="F28" s="149"/>
      <c r="G28" s="149"/>
      <c r="H28" s="149"/>
      <c r="I28" s="186" t="s">
        <v>31</v>
      </c>
      <c r="J28" s="205" t="str">
        <f t="shared" si="3"/>
        <v/>
      </c>
      <c r="K28" s="150"/>
      <c r="L28" s="151"/>
      <c r="M28" s="162"/>
      <c r="N28" s="212"/>
      <c r="O28" s="217"/>
    </row>
    <row r="29" spans="1:15" ht="24" customHeight="1" thickBot="1" x14ac:dyDescent="0.3">
      <c r="A29" s="148"/>
      <c r="B29" s="166"/>
      <c r="C29" s="298" t="str">
        <f t="shared" si="0"/>
        <v/>
      </c>
      <c r="D29" s="149"/>
      <c r="E29" s="149"/>
      <c r="F29" s="149"/>
      <c r="G29" s="149"/>
      <c r="H29" s="149"/>
      <c r="I29" s="186" t="s">
        <v>31</v>
      </c>
      <c r="J29" s="205" t="str">
        <f t="shared" si="3"/>
        <v/>
      </c>
      <c r="K29" s="150"/>
      <c r="L29" s="151"/>
      <c r="M29" s="162"/>
      <c r="N29" s="212"/>
      <c r="O29" s="217"/>
    </row>
    <row r="30" spans="1:15" ht="24" customHeight="1" thickBot="1" x14ac:dyDescent="0.3">
      <c r="A30" s="148"/>
      <c r="B30" s="166"/>
      <c r="C30" s="298" t="str">
        <f t="shared" si="0"/>
        <v/>
      </c>
      <c r="D30" s="149"/>
      <c r="E30" s="149"/>
      <c r="F30" s="149"/>
      <c r="G30" s="149"/>
      <c r="H30" s="149"/>
      <c r="I30" s="186" t="s">
        <v>31</v>
      </c>
      <c r="J30" s="205" t="str">
        <f t="shared" si="3"/>
        <v/>
      </c>
      <c r="K30" s="150"/>
      <c r="L30" s="151"/>
      <c r="M30" s="162"/>
      <c r="N30" s="212"/>
      <c r="O30" s="217"/>
    </row>
    <row r="31" spans="1:15" ht="24" customHeight="1" thickBot="1" x14ac:dyDescent="0.3">
      <c r="A31" s="148"/>
      <c r="B31" s="166"/>
      <c r="C31" s="298" t="str">
        <f t="shared" si="0"/>
        <v/>
      </c>
      <c r="D31" s="149"/>
      <c r="E31" s="149"/>
      <c r="F31" s="149"/>
      <c r="G31" s="149"/>
      <c r="H31" s="149"/>
      <c r="I31" s="186" t="s">
        <v>31</v>
      </c>
      <c r="J31" s="205" t="str">
        <f t="shared" si="3"/>
        <v/>
      </c>
      <c r="K31" s="150"/>
      <c r="L31" s="151"/>
      <c r="M31" s="162"/>
      <c r="N31" s="212"/>
      <c r="O31" s="217"/>
    </row>
    <row r="32" spans="1:15" ht="24" customHeight="1" thickBot="1" x14ac:dyDescent="0.3">
      <c r="A32" s="148"/>
      <c r="B32" s="166"/>
      <c r="C32" s="298" t="str">
        <f t="shared" si="0"/>
        <v/>
      </c>
      <c r="D32" s="149"/>
      <c r="E32" s="149"/>
      <c r="F32" s="149"/>
      <c r="G32" s="149"/>
      <c r="H32" s="149"/>
      <c r="I32" s="186" t="s">
        <v>31</v>
      </c>
      <c r="J32" s="205" t="str">
        <f t="shared" si="3"/>
        <v/>
      </c>
      <c r="K32" s="150"/>
      <c r="L32" s="151"/>
      <c r="M32" s="162"/>
      <c r="N32" s="212"/>
      <c r="O32" s="217"/>
    </row>
    <row r="33" spans="1:15" ht="24" customHeight="1" thickBot="1" x14ac:dyDescent="0.3">
      <c r="A33" s="148"/>
      <c r="B33" s="166"/>
      <c r="C33" s="298" t="str">
        <f t="shared" si="0"/>
        <v/>
      </c>
      <c r="D33" s="149"/>
      <c r="E33" s="149"/>
      <c r="F33" s="149"/>
      <c r="G33" s="149"/>
      <c r="H33" s="149"/>
      <c r="I33" s="186" t="s">
        <v>31</v>
      </c>
      <c r="J33" s="205" t="str">
        <f t="shared" si="3"/>
        <v/>
      </c>
      <c r="K33" s="150"/>
      <c r="L33" s="151"/>
      <c r="M33" s="162"/>
      <c r="N33" s="212"/>
      <c r="O33" s="217"/>
    </row>
    <row r="34" spans="1:15" ht="24" customHeight="1" thickBot="1" x14ac:dyDescent="0.3">
      <c r="A34" s="148"/>
      <c r="B34" s="166"/>
      <c r="C34" s="298" t="str">
        <f t="shared" si="0"/>
        <v/>
      </c>
      <c r="D34" s="149"/>
      <c r="E34" s="149"/>
      <c r="F34" s="149"/>
      <c r="G34" s="149"/>
      <c r="H34" s="149"/>
      <c r="I34" s="186" t="s">
        <v>31</v>
      </c>
      <c r="J34" s="205" t="str">
        <f t="shared" si="3"/>
        <v/>
      </c>
      <c r="K34" s="150"/>
      <c r="L34" s="151"/>
      <c r="M34" s="162"/>
      <c r="N34" s="212"/>
      <c r="O34" s="217"/>
    </row>
    <row r="35" spans="1:15" ht="24" customHeight="1" thickBot="1" x14ac:dyDescent="0.3">
      <c r="A35" s="152"/>
      <c r="B35" s="167"/>
      <c r="C35" s="300" t="str">
        <f t="shared" si="0"/>
        <v/>
      </c>
      <c r="D35" s="153"/>
      <c r="E35" s="153"/>
      <c r="F35" s="153"/>
      <c r="G35" s="153"/>
      <c r="H35" s="153"/>
      <c r="I35" s="187" t="s">
        <v>31</v>
      </c>
      <c r="J35" s="208" t="str">
        <f t="shared" si="3"/>
        <v/>
      </c>
      <c r="K35" s="154"/>
      <c r="L35" s="155"/>
      <c r="M35" s="163"/>
      <c r="N35" s="214"/>
      <c r="O35" s="219"/>
    </row>
    <row r="36" spans="1:15" ht="24" customHeight="1" thickBot="1" x14ac:dyDescent="0.3">
      <c r="A36" s="156"/>
      <c r="B36" s="168"/>
      <c r="C36" s="301" t="str">
        <f t="shared" si="0"/>
        <v/>
      </c>
      <c r="D36" s="150"/>
      <c r="E36" s="150"/>
      <c r="F36" s="150"/>
      <c r="G36" s="150"/>
      <c r="H36" s="150"/>
      <c r="I36" s="188" t="s">
        <v>31</v>
      </c>
      <c r="J36" s="209" t="str">
        <f t="shared" si="1"/>
        <v/>
      </c>
      <c r="K36" s="150"/>
      <c r="L36" s="151"/>
      <c r="M36" s="164"/>
      <c r="N36" s="215"/>
      <c r="O36" s="151"/>
    </row>
    <row r="37" spans="1:15" ht="24" customHeight="1" thickBot="1" x14ac:dyDescent="0.3">
      <c r="A37" s="148"/>
      <c r="B37" s="166"/>
      <c r="C37" s="298" t="str">
        <f t="shared" si="0"/>
        <v/>
      </c>
      <c r="D37" s="149"/>
      <c r="E37" s="149"/>
      <c r="F37" s="149"/>
      <c r="G37" s="149"/>
      <c r="H37" s="149"/>
      <c r="I37" s="186" t="s">
        <v>31</v>
      </c>
      <c r="J37" s="205" t="str">
        <f t="shared" si="1"/>
        <v/>
      </c>
      <c r="K37" s="150"/>
      <c r="L37" s="151"/>
      <c r="M37" s="162"/>
      <c r="N37" s="212"/>
      <c r="O37" s="217"/>
    </row>
    <row r="38" spans="1:15" ht="24" customHeight="1" thickBot="1" x14ac:dyDescent="0.3">
      <c r="A38" s="148"/>
      <c r="B38" s="166"/>
      <c r="C38" s="298" t="str">
        <f t="shared" si="0"/>
        <v/>
      </c>
      <c r="D38" s="149"/>
      <c r="E38" s="149"/>
      <c r="F38" s="149"/>
      <c r="G38" s="149"/>
      <c r="H38" s="149"/>
      <c r="I38" s="186" t="s">
        <v>31</v>
      </c>
      <c r="J38" s="205" t="str">
        <f t="shared" si="1"/>
        <v/>
      </c>
      <c r="K38" s="150"/>
      <c r="L38" s="151"/>
      <c r="M38" s="162"/>
      <c r="N38" s="212"/>
      <c r="O38" s="217"/>
    </row>
    <row r="39" spans="1:15" ht="24" customHeight="1" thickBot="1" x14ac:dyDescent="0.3">
      <c r="A39" s="148"/>
      <c r="B39" s="166"/>
      <c r="C39" s="298" t="str">
        <f t="shared" si="0"/>
        <v/>
      </c>
      <c r="D39" s="149"/>
      <c r="E39" s="149"/>
      <c r="F39" s="149"/>
      <c r="G39" s="149"/>
      <c r="H39" s="149"/>
      <c r="I39" s="186" t="s">
        <v>31</v>
      </c>
      <c r="J39" s="205" t="str">
        <f t="shared" si="1"/>
        <v/>
      </c>
      <c r="K39" s="150"/>
      <c r="L39" s="151"/>
      <c r="M39" s="162"/>
      <c r="N39" s="212"/>
      <c r="O39" s="217"/>
    </row>
    <row r="40" spans="1:15" ht="24" customHeight="1" thickBot="1" x14ac:dyDescent="0.3">
      <c r="A40" s="148"/>
      <c r="B40" s="166"/>
      <c r="C40" s="298" t="str">
        <f t="shared" si="0"/>
        <v/>
      </c>
      <c r="D40" s="149"/>
      <c r="E40" s="149"/>
      <c r="F40" s="149"/>
      <c r="G40" s="149"/>
      <c r="H40" s="149"/>
      <c r="I40" s="186" t="s">
        <v>31</v>
      </c>
      <c r="J40" s="205" t="str">
        <f t="shared" si="1"/>
        <v/>
      </c>
      <c r="K40" s="150"/>
      <c r="L40" s="151"/>
      <c r="M40" s="162"/>
      <c r="N40" s="212"/>
      <c r="O40" s="217"/>
    </row>
    <row r="41" spans="1:15" ht="24" customHeight="1" thickBot="1" x14ac:dyDescent="0.3">
      <c r="A41" s="148"/>
      <c r="B41" s="166"/>
      <c r="C41" s="298" t="str">
        <f t="shared" si="0"/>
        <v/>
      </c>
      <c r="D41" s="149"/>
      <c r="E41" s="149"/>
      <c r="F41" s="149"/>
      <c r="G41" s="149"/>
      <c r="H41" s="149"/>
      <c r="I41" s="186" t="s">
        <v>31</v>
      </c>
      <c r="J41" s="205" t="str">
        <f t="shared" si="1"/>
        <v/>
      </c>
      <c r="K41" s="150"/>
      <c r="L41" s="151"/>
      <c r="M41" s="162"/>
      <c r="N41" s="212"/>
      <c r="O41" s="217"/>
    </row>
    <row r="42" spans="1:15" ht="24" customHeight="1" thickBot="1" x14ac:dyDescent="0.3">
      <c r="A42" s="148"/>
      <c r="B42" s="166"/>
      <c r="C42" s="298" t="str">
        <f t="shared" si="0"/>
        <v/>
      </c>
      <c r="D42" s="149"/>
      <c r="E42" s="149"/>
      <c r="F42" s="149"/>
      <c r="G42" s="149"/>
      <c r="H42" s="149"/>
      <c r="I42" s="186" t="s">
        <v>31</v>
      </c>
      <c r="J42" s="205" t="str">
        <f t="shared" si="1"/>
        <v/>
      </c>
      <c r="K42" s="150"/>
      <c r="L42" s="151"/>
      <c r="M42" s="162"/>
      <c r="N42" s="212"/>
      <c r="O42" s="217"/>
    </row>
    <row r="43" spans="1:15" ht="24" customHeight="1" thickBot="1" x14ac:dyDescent="0.3">
      <c r="A43" s="148"/>
      <c r="B43" s="166"/>
      <c r="C43" s="298" t="str">
        <f t="shared" si="0"/>
        <v/>
      </c>
      <c r="D43" s="149"/>
      <c r="E43" s="149"/>
      <c r="F43" s="149"/>
      <c r="G43" s="149"/>
      <c r="H43" s="149"/>
      <c r="I43" s="186" t="s">
        <v>31</v>
      </c>
      <c r="J43" s="205" t="str">
        <f t="shared" si="1"/>
        <v/>
      </c>
      <c r="K43" s="150"/>
      <c r="L43" s="151"/>
      <c r="M43" s="162"/>
      <c r="N43" s="212"/>
      <c r="O43" s="217"/>
    </row>
    <row r="44" spans="1:15" ht="24" customHeight="1" thickBot="1" x14ac:dyDescent="0.3">
      <c r="A44" s="148"/>
      <c r="B44" s="166"/>
      <c r="C44" s="298" t="str">
        <f t="shared" si="0"/>
        <v/>
      </c>
      <c r="D44" s="149"/>
      <c r="E44" s="149"/>
      <c r="F44" s="149"/>
      <c r="G44" s="149"/>
      <c r="H44" s="149"/>
      <c r="I44" s="186" t="s">
        <v>31</v>
      </c>
      <c r="J44" s="205" t="str">
        <f t="shared" si="1"/>
        <v/>
      </c>
      <c r="K44" s="150"/>
      <c r="L44" s="151"/>
      <c r="M44" s="162"/>
      <c r="N44" s="212"/>
      <c r="O44" s="217"/>
    </row>
    <row r="45" spans="1:15" ht="24" customHeight="1" thickBot="1" x14ac:dyDescent="0.3">
      <c r="A45" s="198"/>
      <c r="B45" s="199"/>
      <c r="C45" s="299" t="str">
        <f t="shared" si="0"/>
        <v/>
      </c>
      <c r="D45" s="200"/>
      <c r="E45" s="200"/>
      <c r="F45" s="200"/>
      <c r="G45" s="200"/>
      <c r="H45" s="200"/>
      <c r="I45" s="201" t="s">
        <v>31</v>
      </c>
      <c r="J45" s="206" t="str">
        <f t="shared" si="1"/>
        <v/>
      </c>
      <c r="K45" s="202"/>
      <c r="L45" s="203"/>
      <c r="M45" s="204"/>
      <c r="N45" s="213"/>
      <c r="O45" s="218"/>
    </row>
    <row r="46" spans="1:15" ht="24" customHeight="1" thickBot="1" x14ac:dyDescent="0.3">
      <c r="A46" s="146"/>
      <c r="B46" s="165"/>
      <c r="C46" s="298" t="str">
        <f t="shared" si="0"/>
        <v/>
      </c>
      <c r="D46" s="147"/>
      <c r="E46" s="147"/>
      <c r="F46" s="147"/>
      <c r="G46" s="147"/>
      <c r="H46" s="147"/>
      <c r="I46" s="185" t="s">
        <v>31</v>
      </c>
      <c r="J46" s="207" t="str">
        <f t="shared" si="1"/>
        <v/>
      </c>
      <c r="K46" s="147"/>
      <c r="L46" s="157"/>
      <c r="M46" s="161"/>
      <c r="N46" s="211"/>
      <c r="O46" s="157"/>
    </row>
    <row r="47" spans="1:15" ht="24" customHeight="1" thickBot="1" x14ac:dyDescent="0.3">
      <c r="A47" s="148"/>
      <c r="B47" s="166"/>
      <c r="C47" s="298" t="str">
        <f t="shared" si="0"/>
        <v/>
      </c>
      <c r="D47" s="149"/>
      <c r="E47" s="149"/>
      <c r="F47" s="149"/>
      <c r="G47" s="149"/>
      <c r="H47" s="149"/>
      <c r="I47" s="186" t="s">
        <v>31</v>
      </c>
      <c r="J47" s="205" t="str">
        <f t="shared" si="1"/>
        <v/>
      </c>
      <c r="K47" s="150"/>
      <c r="L47" s="151"/>
      <c r="M47" s="162"/>
      <c r="N47" s="212"/>
      <c r="O47" s="217"/>
    </row>
    <row r="48" spans="1:15" ht="24" customHeight="1" thickBot="1" x14ac:dyDescent="0.3">
      <c r="A48" s="148"/>
      <c r="B48" s="166"/>
      <c r="C48" s="298" t="str">
        <f t="shared" si="0"/>
        <v/>
      </c>
      <c r="D48" s="149"/>
      <c r="E48" s="149"/>
      <c r="F48" s="149"/>
      <c r="G48" s="149"/>
      <c r="H48" s="149"/>
      <c r="I48" s="186" t="s">
        <v>31</v>
      </c>
      <c r="J48" s="205" t="str">
        <f t="shared" si="1"/>
        <v/>
      </c>
      <c r="K48" s="150"/>
      <c r="L48" s="151"/>
      <c r="M48" s="162"/>
      <c r="N48" s="212"/>
      <c r="O48" s="217"/>
    </row>
    <row r="49" spans="1:15" ht="24" customHeight="1" thickBot="1" x14ac:dyDescent="0.3">
      <c r="A49" s="148"/>
      <c r="B49" s="166"/>
      <c r="C49" s="298" t="str">
        <f t="shared" si="0"/>
        <v/>
      </c>
      <c r="D49" s="149"/>
      <c r="E49" s="149"/>
      <c r="F49" s="149"/>
      <c r="G49" s="149"/>
      <c r="H49" s="149"/>
      <c r="I49" s="186" t="s">
        <v>31</v>
      </c>
      <c r="J49" s="205" t="str">
        <f t="shared" si="1"/>
        <v/>
      </c>
      <c r="K49" s="150"/>
      <c r="L49" s="151"/>
      <c r="M49" s="162"/>
      <c r="N49" s="212"/>
      <c r="O49" s="217"/>
    </row>
    <row r="50" spans="1:15" ht="24" customHeight="1" thickBot="1" x14ac:dyDescent="0.3">
      <c r="A50" s="148"/>
      <c r="B50" s="166"/>
      <c r="C50" s="298" t="str">
        <f t="shared" si="0"/>
        <v/>
      </c>
      <c r="D50" s="149"/>
      <c r="E50" s="149"/>
      <c r="F50" s="149"/>
      <c r="G50" s="149"/>
      <c r="H50" s="149"/>
      <c r="I50" s="186" t="s">
        <v>31</v>
      </c>
      <c r="J50" s="205" t="str">
        <f t="shared" si="1"/>
        <v/>
      </c>
      <c r="K50" s="150"/>
      <c r="L50" s="151"/>
      <c r="M50" s="162"/>
      <c r="N50" s="212"/>
      <c r="O50" s="217"/>
    </row>
    <row r="51" spans="1:15" ht="24" customHeight="1" thickBot="1" x14ac:dyDescent="0.3">
      <c r="A51" s="148"/>
      <c r="B51" s="166"/>
      <c r="C51" s="298" t="str">
        <f t="shared" si="0"/>
        <v/>
      </c>
      <c r="D51" s="149"/>
      <c r="E51" s="149"/>
      <c r="F51" s="149"/>
      <c r="G51" s="149"/>
      <c r="H51" s="149"/>
      <c r="I51" s="186" t="s">
        <v>31</v>
      </c>
      <c r="J51" s="205" t="str">
        <f t="shared" si="1"/>
        <v/>
      </c>
      <c r="K51" s="150"/>
      <c r="L51" s="151"/>
      <c r="M51" s="162"/>
      <c r="N51" s="212"/>
      <c r="O51" s="217"/>
    </row>
    <row r="52" spans="1:15" ht="24" customHeight="1" thickBot="1" x14ac:dyDescent="0.3">
      <c r="A52" s="148"/>
      <c r="B52" s="166"/>
      <c r="C52" s="298" t="str">
        <f t="shared" si="0"/>
        <v/>
      </c>
      <c r="D52" s="149"/>
      <c r="E52" s="149"/>
      <c r="F52" s="149"/>
      <c r="G52" s="149"/>
      <c r="H52" s="149"/>
      <c r="I52" s="186" t="s">
        <v>31</v>
      </c>
      <c r="J52" s="205" t="str">
        <f t="shared" si="1"/>
        <v/>
      </c>
      <c r="K52" s="150"/>
      <c r="L52" s="151"/>
      <c r="M52" s="162"/>
      <c r="N52" s="212"/>
      <c r="O52" s="217"/>
    </row>
    <row r="53" spans="1:15" ht="24" customHeight="1" thickBot="1" x14ac:dyDescent="0.3">
      <c r="A53" s="148"/>
      <c r="B53" s="166"/>
      <c r="C53" s="298" t="str">
        <f t="shared" si="0"/>
        <v/>
      </c>
      <c r="D53" s="149"/>
      <c r="E53" s="149"/>
      <c r="F53" s="149"/>
      <c r="G53" s="149"/>
      <c r="H53" s="149"/>
      <c r="I53" s="186" t="s">
        <v>31</v>
      </c>
      <c r="J53" s="205" t="str">
        <f t="shared" si="1"/>
        <v/>
      </c>
      <c r="K53" s="150"/>
      <c r="L53" s="151"/>
      <c r="M53" s="162"/>
      <c r="N53" s="212"/>
      <c r="O53" s="217"/>
    </row>
    <row r="54" spans="1:15" ht="24" customHeight="1" thickBot="1" x14ac:dyDescent="0.3">
      <c r="A54" s="148"/>
      <c r="B54" s="166"/>
      <c r="C54" s="298" t="str">
        <f t="shared" si="0"/>
        <v/>
      </c>
      <c r="D54" s="149"/>
      <c r="E54" s="149"/>
      <c r="F54" s="149"/>
      <c r="G54" s="149"/>
      <c r="H54" s="149"/>
      <c r="I54" s="186" t="s">
        <v>31</v>
      </c>
      <c r="J54" s="205" t="str">
        <f t="shared" si="1"/>
        <v/>
      </c>
      <c r="K54" s="150"/>
      <c r="L54" s="151"/>
      <c r="M54" s="162"/>
      <c r="N54" s="212"/>
      <c r="O54" s="217"/>
    </row>
    <row r="55" spans="1:15" ht="24" customHeight="1" thickBot="1" x14ac:dyDescent="0.3">
      <c r="A55" s="152"/>
      <c r="B55" s="167"/>
      <c r="C55" s="300" t="str">
        <f t="shared" si="0"/>
        <v/>
      </c>
      <c r="D55" s="153"/>
      <c r="E55" s="153"/>
      <c r="F55" s="153"/>
      <c r="G55" s="153"/>
      <c r="H55" s="153"/>
      <c r="I55" s="187"/>
      <c r="J55" s="208" t="str">
        <f t="shared" si="1"/>
        <v/>
      </c>
      <c r="K55" s="154"/>
      <c r="L55" s="155"/>
      <c r="M55" s="163"/>
      <c r="N55" s="214"/>
      <c r="O55" s="219"/>
    </row>
    <row r="56" spans="1:15" x14ac:dyDescent="0.25">
      <c r="A56" s="143"/>
      <c r="B56" s="143"/>
      <c r="C56" s="159"/>
      <c r="D56" s="143"/>
      <c r="E56" s="143"/>
      <c r="F56" s="143"/>
      <c r="G56" s="143"/>
      <c r="H56" s="143"/>
      <c r="I56" s="143"/>
      <c r="J56" s="143"/>
      <c r="K56" s="143"/>
      <c r="L56" s="143"/>
    </row>
    <row r="57" spans="1:15" x14ac:dyDescent="0.25">
      <c r="A57" s="143"/>
      <c r="B57" s="143"/>
      <c r="C57" s="159"/>
      <c r="D57" s="143"/>
      <c r="E57" s="143"/>
      <c r="F57" s="143"/>
      <c r="G57" s="143"/>
      <c r="H57" s="143"/>
      <c r="I57" s="143"/>
      <c r="J57" s="143"/>
      <c r="K57" s="143"/>
      <c r="L57" s="143"/>
    </row>
    <row r="58" spans="1:15" x14ac:dyDescent="0.25">
      <c r="A58" s="143"/>
      <c r="B58" s="143"/>
      <c r="C58" s="159"/>
      <c r="D58" s="143"/>
      <c r="E58" s="143"/>
      <c r="F58" s="143"/>
      <c r="G58" s="143"/>
      <c r="H58" s="143"/>
      <c r="I58" s="143"/>
      <c r="J58" s="143"/>
      <c r="K58" s="143"/>
      <c r="L58" s="143"/>
    </row>
    <row r="59" spans="1:15" x14ac:dyDescent="0.25">
      <c r="A59" s="143"/>
      <c r="B59" s="143"/>
      <c r="C59" s="159"/>
      <c r="D59" s="143"/>
      <c r="E59" s="143"/>
      <c r="F59" s="143"/>
      <c r="G59" s="143"/>
      <c r="H59" s="143"/>
      <c r="I59" s="143"/>
      <c r="J59" s="143"/>
      <c r="K59" s="143"/>
      <c r="L59" s="143"/>
    </row>
    <row r="60" spans="1:15" x14ac:dyDescent="0.25">
      <c r="A60" s="143"/>
      <c r="B60" s="143"/>
      <c r="C60" s="159"/>
      <c r="D60" s="143"/>
      <c r="E60" s="143"/>
      <c r="F60" s="143"/>
      <c r="G60" s="143"/>
      <c r="H60" s="143"/>
      <c r="I60" s="143"/>
      <c r="J60" s="143"/>
      <c r="K60" s="143"/>
      <c r="L60" s="143"/>
    </row>
    <row r="61" spans="1:15" x14ac:dyDescent="0.25">
      <c r="A61" s="143"/>
      <c r="B61" s="143"/>
      <c r="C61" s="159"/>
      <c r="D61" s="143"/>
      <c r="E61" s="143"/>
      <c r="F61" s="143"/>
      <c r="G61" s="143"/>
      <c r="H61" s="143"/>
      <c r="I61" s="143"/>
      <c r="J61" s="143"/>
      <c r="K61" s="143"/>
      <c r="L61" s="143"/>
    </row>
    <row r="62" spans="1:15" x14ac:dyDescent="0.25">
      <c r="A62" s="143"/>
      <c r="B62" s="143"/>
      <c r="C62" s="159"/>
      <c r="D62" s="143"/>
      <c r="E62" s="143"/>
      <c r="F62" s="143"/>
      <c r="G62" s="143"/>
      <c r="H62" s="143"/>
      <c r="I62" s="143"/>
      <c r="J62" s="143"/>
      <c r="K62" s="143"/>
      <c r="L62" s="143"/>
    </row>
  </sheetData>
  <sheetProtection algorithmName="SHA-512" hashValue="SavUYWW/lh7bgnOzjXT9ndl391DclVJ2l3vMoNdtZ41x3mVsFg9lcsrUVB8bi//CxYv4BiuR/qCStDb87fZXWA==" saltValue="2Wj3PqCPR9Tcy85+J7E12A==" spinCount="100000" sheet="1" selectLockedCells="1"/>
  <mergeCells count="15">
    <mergeCell ref="A1:F1"/>
    <mergeCell ref="K1:L1"/>
    <mergeCell ref="A3:A4"/>
    <mergeCell ref="I3:I4"/>
    <mergeCell ref="C3:C4"/>
    <mergeCell ref="B3:B4"/>
    <mergeCell ref="D3:D4"/>
    <mergeCell ref="E3:E4"/>
    <mergeCell ref="F3:F4"/>
    <mergeCell ref="G3:G4"/>
    <mergeCell ref="M3:M4"/>
    <mergeCell ref="N3:O3"/>
    <mergeCell ref="H3:H4"/>
    <mergeCell ref="J3:J4"/>
    <mergeCell ref="K3:L3"/>
  </mergeCells>
  <phoneticPr fontId="2"/>
  <dataValidations count="2">
    <dataValidation type="list" allowBlank="1" showInputMessage="1" showErrorMessage="1" sqref="D5:D55" xr:uid="{00000000-0002-0000-0100-000000000000}">
      <formula1>"牡,牝,騙"</formula1>
    </dataValidation>
    <dataValidation type="list" allowBlank="1" showInputMessage="1" showErrorMessage="1" sqref="J5:J55" xr:uid="{00000000-0002-0000-0100-000001000000}">
      <formula1>"中障害D,中障害C,中障害B,中障害A,大障害B,大障害A"</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5"/>
  <sheetViews>
    <sheetView zoomScaleNormal="100" workbookViewId="0">
      <pane ySplit="3" topLeftCell="A4" activePane="bottomLeft" state="frozen"/>
      <selection activeCell="B10" sqref="B10:C10"/>
      <selection pane="bottomLeft" activeCell="E11" sqref="E11"/>
    </sheetView>
  </sheetViews>
  <sheetFormatPr defaultRowHeight="18" customHeight="1" x14ac:dyDescent="0.25"/>
  <cols>
    <col min="1" max="1" width="7" style="143" bestFit="1" customWidth="1"/>
    <col min="2" max="2" width="21" style="142" bestFit="1" customWidth="1"/>
    <col min="3" max="3" width="12.5" style="142" customWidth="1"/>
    <col min="4" max="4" width="11.375" style="142" bestFit="1" customWidth="1"/>
    <col min="5" max="5" width="18.75" style="142" customWidth="1"/>
    <col min="6" max="6" width="11.375" style="142" bestFit="1" customWidth="1"/>
    <col min="7" max="7" width="22.5" style="142" customWidth="1"/>
    <col min="8" max="8" width="7.625" style="143" bestFit="1" customWidth="1"/>
    <col min="9" max="9" width="11.125" style="145" bestFit="1" customWidth="1"/>
    <col min="10" max="16384" width="9" style="142"/>
  </cols>
  <sheetData>
    <row r="1" spans="1:21" ht="22.5" customHeight="1" thickBot="1" x14ac:dyDescent="0.3">
      <c r="A1" s="426" t="str">
        <f>'基本情報（メール申込用）'!B1</f>
        <v>第13回オールレディース＆ダンディークラシック</v>
      </c>
      <c r="B1" s="427"/>
      <c r="C1" s="427"/>
      <c r="D1" s="427"/>
      <c r="E1" s="428"/>
      <c r="F1" s="242"/>
      <c r="G1" s="242"/>
      <c r="H1" s="441" t="s">
        <v>125</v>
      </c>
      <c r="I1" s="442"/>
      <c r="K1" s="448" t="s">
        <v>155</v>
      </c>
      <c r="L1" s="449"/>
      <c r="M1" s="449"/>
      <c r="N1" s="449"/>
      <c r="O1" s="449"/>
      <c r="P1" s="450"/>
    </row>
    <row r="2" spans="1:21" ht="7.5" customHeight="1" thickBot="1" x14ac:dyDescent="0.3"/>
    <row r="3" spans="1:21" ht="24" customHeight="1" thickBot="1" x14ac:dyDescent="0.3">
      <c r="A3" s="169" t="s">
        <v>91</v>
      </c>
      <c r="B3" s="170" t="s">
        <v>97</v>
      </c>
      <c r="C3" s="170" t="s">
        <v>29</v>
      </c>
      <c r="D3" s="170" t="s">
        <v>94</v>
      </c>
      <c r="E3" s="170" t="s">
        <v>92</v>
      </c>
      <c r="F3" s="170" t="s">
        <v>95</v>
      </c>
      <c r="G3" s="170" t="s">
        <v>93</v>
      </c>
      <c r="H3" s="170" t="s">
        <v>96</v>
      </c>
      <c r="I3" s="241" t="s">
        <v>12</v>
      </c>
      <c r="K3" s="451" t="s">
        <v>174</v>
      </c>
      <c r="L3" s="452"/>
      <c r="M3" s="452"/>
      <c r="N3" s="452"/>
      <c r="O3" s="452"/>
      <c r="P3" s="452"/>
      <c r="Q3" s="452"/>
      <c r="R3" s="452"/>
      <c r="S3" s="452"/>
      <c r="T3" s="452"/>
      <c r="U3" s="453"/>
    </row>
    <row r="4" spans="1:21" ht="24" customHeight="1" x14ac:dyDescent="0.25">
      <c r="A4" s="252">
        <v>1</v>
      </c>
      <c r="B4" s="253" t="s">
        <v>128</v>
      </c>
      <c r="C4" s="253" t="s">
        <v>130</v>
      </c>
      <c r="D4" s="253">
        <v>123456</v>
      </c>
      <c r="E4" s="253" t="s">
        <v>141</v>
      </c>
      <c r="F4" s="253">
        <v>12345</v>
      </c>
      <c r="G4" s="253" t="s">
        <v>144</v>
      </c>
      <c r="H4" s="279" t="s">
        <v>129</v>
      </c>
      <c r="I4" s="254">
        <v>5000</v>
      </c>
      <c r="J4" s="249" t="s">
        <v>136</v>
      </c>
    </row>
    <row r="5" spans="1:21" ht="24" customHeight="1" x14ac:dyDescent="0.25">
      <c r="A5" s="255" t="str">
        <f>IFERROR(VLOOKUP(B5,'基本情報（メール申込用）'!$A$7:$B$46,2,FALSE),"")</f>
        <v/>
      </c>
      <c r="B5" s="315"/>
      <c r="C5" s="256"/>
      <c r="D5" s="257" t="str">
        <f>IFERROR(VLOOKUP($C5,'参加選手登録表 (メール申込用)'!$B$4:$H$54,5,FALSE),"")</f>
        <v/>
      </c>
      <c r="E5" s="256"/>
      <c r="F5" s="257" t="str">
        <f>IFERROR(VLOOKUP($E5,'参加馬登録表 (メール申込用)'!$B$5:$L$55,2,FALSE),"")</f>
        <v/>
      </c>
      <c r="G5" s="258" t="str">
        <f>IF(C5=0,"",IFERROR(IF('団体情報・合計（メール申込用）'!$C$3="","",'団体情報・合計（メール申込用）'!$C$3),""))</f>
        <v/>
      </c>
      <c r="H5" s="259"/>
      <c r="I5" s="260" t="str">
        <f>IF(H5="OP",IFERROR(VLOOKUP(A5,'基本情報（メール申込用）'!$B$7:$D$46,3,FALSE),""),IFERROR(VLOOKUP(A5,'基本情報（メール申込用）'!$B$7:$D$46,2,FALSE),""))</f>
        <v/>
      </c>
    </row>
    <row r="6" spans="1:21" ht="24" customHeight="1" x14ac:dyDescent="0.25">
      <c r="A6" s="255" t="str">
        <f>IFERROR(VLOOKUP(B6,'基本情報（メール申込用）'!$A$7:$B$46,2,FALSE),"")</f>
        <v/>
      </c>
      <c r="B6" s="315"/>
      <c r="C6" s="256"/>
      <c r="D6" s="257" t="str">
        <f>IFERROR(VLOOKUP($C6,'参加選手登録表 (メール申込用)'!$B$4:$H$54,5,FALSE),"")</f>
        <v/>
      </c>
      <c r="E6" s="256"/>
      <c r="F6" s="257" t="str">
        <f>IFERROR(VLOOKUP($E6,'参加馬登録表 (メール申込用)'!$B$5:$L$55,2,FALSE),"")</f>
        <v/>
      </c>
      <c r="G6" s="258" t="str">
        <f>IF(C6=0,"",IFERROR(IF('団体情報・合計（メール申込用）'!$C$3="","",'団体情報・合計（メール申込用）'!$C$3),""))</f>
        <v/>
      </c>
      <c r="H6" s="259"/>
      <c r="I6" s="260" t="str">
        <f>IF(H6="OP",IFERROR(VLOOKUP(A6,'基本情報（メール申込用）'!$B$7:$D$46,3,FALSE),""),IFERROR(VLOOKUP(A6,'基本情報（メール申込用）'!$B$7:$D$46,2,FALSE),""))</f>
        <v/>
      </c>
    </row>
    <row r="7" spans="1:21" ht="24" customHeight="1" x14ac:dyDescent="0.25">
      <c r="A7" s="255" t="str">
        <f>IFERROR(VLOOKUP(B7,'基本情報（メール申込用）'!$A$7:$B$46,2,FALSE),"")</f>
        <v/>
      </c>
      <c r="B7" s="315"/>
      <c r="C7" s="256"/>
      <c r="D7" s="257" t="str">
        <f>IFERROR(VLOOKUP($C7,'参加選手登録表 (メール申込用)'!$B$4:$H$54,5,FALSE),"")</f>
        <v/>
      </c>
      <c r="E7" s="256"/>
      <c r="F7" s="257" t="str">
        <f>IFERROR(VLOOKUP($E7,'参加馬登録表 (メール申込用)'!$B$5:$L$55,2,FALSE),"")</f>
        <v/>
      </c>
      <c r="G7" s="258" t="str">
        <f>IF(C7=0,"",IFERROR(IF('団体情報・合計（メール申込用）'!$C$3="","",'団体情報・合計（メール申込用）'!$C$3),""))</f>
        <v/>
      </c>
      <c r="H7" s="259"/>
      <c r="I7" s="260" t="str">
        <f>IF(H7="OP",IFERROR(VLOOKUP(A7,'基本情報（メール申込用）'!$B$7:$D$46,3,FALSE),""),IFERROR(VLOOKUP(A7,'基本情報（メール申込用）'!$B$7:$D$46,2,FALSE),""))</f>
        <v/>
      </c>
    </row>
    <row r="8" spans="1:21" ht="24" customHeight="1" x14ac:dyDescent="0.25">
      <c r="A8" s="255" t="str">
        <f>IFERROR(VLOOKUP(B8,'基本情報（メール申込用）'!$A$7:$B$46,2,FALSE),"")</f>
        <v/>
      </c>
      <c r="B8" s="315"/>
      <c r="C8" s="256"/>
      <c r="D8" s="257" t="str">
        <f>IFERROR(VLOOKUP($C8,'参加選手登録表 (メール申込用)'!$B$4:$H$54,5,FALSE),"")</f>
        <v/>
      </c>
      <c r="E8" s="256"/>
      <c r="F8" s="257" t="str">
        <f>IFERROR(VLOOKUP($E8,'参加馬登録表 (メール申込用)'!$B$5:$L$55,2,FALSE),"")</f>
        <v/>
      </c>
      <c r="G8" s="258" t="str">
        <f>IF(C8=0,"",IFERROR(IF('団体情報・合計（メール申込用）'!$C$3="","",'団体情報・合計（メール申込用）'!$C$3),""))</f>
        <v/>
      </c>
      <c r="H8" s="259"/>
      <c r="I8" s="260" t="str">
        <f>IF(H8="OP",IFERROR(VLOOKUP(A8,'基本情報（メール申込用）'!$B$7:$D$46,3,FALSE),""),IFERROR(VLOOKUP(A8,'基本情報（メール申込用）'!$B$7:$D$46,2,FALSE),""))</f>
        <v/>
      </c>
    </row>
    <row r="9" spans="1:21" ht="24" customHeight="1" x14ac:dyDescent="0.25">
      <c r="A9" s="255" t="str">
        <f>IFERROR(VLOOKUP(B9,'基本情報（メール申込用）'!$A$7:$B$46,2,FALSE),"")</f>
        <v/>
      </c>
      <c r="B9" s="315"/>
      <c r="C9" s="256"/>
      <c r="D9" s="257" t="str">
        <f>IFERROR(VLOOKUP($C9,'参加選手登録表 (メール申込用)'!$B$4:$H$54,5,FALSE),"")</f>
        <v/>
      </c>
      <c r="E9" s="256"/>
      <c r="F9" s="257" t="str">
        <f>IFERROR(VLOOKUP($E9,'参加馬登録表 (メール申込用)'!$B$5:$L$55,2,FALSE),"")</f>
        <v/>
      </c>
      <c r="G9" s="258" t="str">
        <f>IF(C9=0,"",IFERROR(IF('団体情報・合計（メール申込用）'!$C$3="","",'団体情報・合計（メール申込用）'!$C$3),""))</f>
        <v/>
      </c>
      <c r="H9" s="259"/>
      <c r="I9" s="260" t="str">
        <f>IF(H9="OP",IFERROR(VLOOKUP(A9,'基本情報（メール申込用）'!$B$7:$D$46,3,FALSE),""),IFERROR(VLOOKUP(A9,'基本情報（メール申込用）'!$B$7:$D$46,2,FALSE),""))</f>
        <v/>
      </c>
    </row>
    <row r="10" spans="1:21" ht="24" customHeight="1" x14ac:dyDescent="0.25">
      <c r="A10" s="255" t="str">
        <f>IFERROR(VLOOKUP(B10,'基本情報（メール申込用）'!$A$7:$B$46,2,FALSE),"")</f>
        <v/>
      </c>
      <c r="B10" s="315"/>
      <c r="C10" s="256"/>
      <c r="D10" s="257" t="str">
        <f>IFERROR(VLOOKUP($C10,'参加選手登録表 (メール申込用)'!$B$4:$H$54,5,FALSE),"")</f>
        <v/>
      </c>
      <c r="E10" s="256"/>
      <c r="F10" s="257" t="str">
        <f>IFERROR(VLOOKUP($E10,'参加馬登録表 (メール申込用)'!$B$5:$L$55,2,FALSE),"")</f>
        <v/>
      </c>
      <c r="G10" s="258" t="str">
        <f>IF(C10=0,"",IFERROR(IF('団体情報・合計（メール申込用）'!$C$3="","",'団体情報・合計（メール申込用）'!$C$3),""))</f>
        <v/>
      </c>
      <c r="H10" s="259"/>
      <c r="I10" s="260" t="str">
        <f>IF(H10="OP",IFERROR(VLOOKUP(A10,'基本情報（メール申込用）'!$B$7:$D$46,3,FALSE),""),IFERROR(VLOOKUP(A10,'基本情報（メール申込用）'!$B$7:$D$46,2,FALSE),""))</f>
        <v/>
      </c>
    </row>
    <row r="11" spans="1:21" ht="24" customHeight="1" x14ac:dyDescent="0.25">
      <c r="A11" s="255" t="str">
        <f>IFERROR(VLOOKUP(B11,'基本情報（メール申込用）'!$A$7:$B$46,2,FALSE),"")</f>
        <v/>
      </c>
      <c r="B11" s="315"/>
      <c r="C11" s="256"/>
      <c r="D11" s="257" t="str">
        <f>IFERROR(VLOOKUP($C11,'参加選手登録表 (メール申込用)'!$B$4:$H$54,5,FALSE),"")</f>
        <v/>
      </c>
      <c r="E11" s="256"/>
      <c r="F11" s="257" t="str">
        <f>IFERROR(VLOOKUP($E11,'参加馬登録表 (メール申込用)'!$B$5:$L$55,2,FALSE),"")</f>
        <v/>
      </c>
      <c r="G11" s="258" t="str">
        <f>IF(C11=0,"",IFERROR(IF('団体情報・合計（メール申込用）'!$C$3="","",'団体情報・合計（メール申込用）'!$C$3),""))</f>
        <v/>
      </c>
      <c r="H11" s="259"/>
      <c r="I11" s="260" t="str">
        <f>IF(H11="OP",IFERROR(VLOOKUP(A11,'基本情報（メール申込用）'!$B$7:$D$46,3,FALSE),""),IFERROR(VLOOKUP(A11,'基本情報（メール申込用）'!$B$7:$D$46,2,FALSE),""))</f>
        <v/>
      </c>
    </row>
    <row r="12" spans="1:21" ht="24" customHeight="1" x14ac:dyDescent="0.25">
      <c r="A12" s="255" t="str">
        <f>IFERROR(VLOOKUP(B12,'基本情報（メール申込用）'!$A$7:$B$46,2,FALSE),"")</f>
        <v/>
      </c>
      <c r="B12" s="315"/>
      <c r="C12" s="256"/>
      <c r="D12" s="257" t="str">
        <f>IFERROR(VLOOKUP($C12,'参加選手登録表 (メール申込用)'!$B$4:$H$54,5,FALSE),"")</f>
        <v/>
      </c>
      <c r="E12" s="256"/>
      <c r="F12" s="257" t="str">
        <f>IFERROR(VLOOKUP($E12,'参加馬登録表 (メール申込用)'!$B$5:$L$55,2,FALSE),"")</f>
        <v/>
      </c>
      <c r="G12" s="258" t="str">
        <f>IF(C12=0,"",IFERROR(IF('団体情報・合計（メール申込用）'!$C$3="","",'団体情報・合計（メール申込用）'!$C$3),""))</f>
        <v/>
      </c>
      <c r="H12" s="259"/>
      <c r="I12" s="260" t="str">
        <f>IF(H12="OP",IFERROR(VLOOKUP(A12,'基本情報（メール申込用）'!$B$7:$D$46,3,FALSE),""),IFERROR(VLOOKUP(A12,'基本情報（メール申込用）'!$B$7:$D$46,2,FALSE),""))</f>
        <v/>
      </c>
    </row>
    <row r="13" spans="1:21" ht="24" customHeight="1" x14ac:dyDescent="0.25">
      <c r="A13" s="255" t="str">
        <f>IFERROR(VLOOKUP(B13,'基本情報（メール申込用）'!$A$7:$B$46,2,FALSE),"")</f>
        <v/>
      </c>
      <c r="B13" s="315"/>
      <c r="C13" s="256"/>
      <c r="D13" s="257" t="str">
        <f>IFERROR(VLOOKUP($C13,'参加選手登録表 (メール申込用)'!$B$4:$H$54,5,FALSE),"")</f>
        <v/>
      </c>
      <c r="E13" s="256"/>
      <c r="F13" s="257" t="str">
        <f>IFERROR(VLOOKUP($E13,'参加馬登録表 (メール申込用)'!$B$5:$L$55,2,FALSE),"")</f>
        <v/>
      </c>
      <c r="G13" s="258" t="str">
        <f>IF(C13=0,"",IFERROR(IF('団体情報・合計（メール申込用）'!$C$3="","",'団体情報・合計（メール申込用）'!$C$3),""))</f>
        <v/>
      </c>
      <c r="H13" s="259"/>
      <c r="I13" s="260" t="str">
        <f>IF(H13="OP",IFERROR(VLOOKUP(A13,'基本情報（メール申込用）'!$B$7:$D$46,3,FALSE),""),IFERROR(VLOOKUP(A13,'基本情報（メール申込用）'!$B$7:$D$46,2,FALSE),""))</f>
        <v/>
      </c>
    </row>
    <row r="14" spans="1:21" ht="24" customHeight="1" thickBot="1" x14ac:dyDescent="0.3">
      <c r="A14" s="261" t="str">
        <f>IFERROR(VLOOKUP(B14,'基本情報（メール申込用）'!$A$7:$B$46,2,FALSE),"")</f>
        <v/>
      </c>
      <c r="B14" s="316"/>
      <c r="C14" s="196"/>
      <c r="D14" s="262" t="str">
        <f>IFERROR(VLOOKUP($C14,'参加選手登録表 (メール申込用)'!$B$4:$H$54,5,FALSE),"")</f>
        <v/>
      </c>
      <c r="E14" s="196"/>
      <c r="F14" s="262" t="str">
        <f>IFERROR(VLOOKUP($E14,'参加馬登録表 (メール申込用)'!$B$5:$L$55,2,FALSE),"")</f>
        <v/>
      </c>
      <c r="G14" s="263" t="str">
        <f>IF(C14=0,"",IFERROR(IF('団体情報・合計（メール申込用）'!$C$3="","",'団体情報・合計（メール申込用）'!$C$3),""))</f>
        <v/>
      </c>
      <c r="H14" s="197"/>
      <c r="I14" s="264" t="str">
        <f>IF(H14="OP",IFERROR(VLOOKUP(A14,'基本情報（メール申込用）'!$B$7:$D$46,3,FALSE),""),IFERROR(VLOOKUP(A14,'基本情報（メール申込用）'!$B$7:$D$46,2,FALSE),""))</f>
        <v/>
      </c>
    </row>
    <row r="15" spans="1:21" ht="24" customHeight="1" x14ac:dyDescent="0.25">
      <c r="A15" s="265" t="str">
        <f>IFERROR(VLOOKUP(B15,'基本情報（メール申込用）'!$A$7:$B$46,2,FALSE),"")</f>
        <v/>
      </c>
      <c r="B15" s="317"/>
      <c r="C15" s="172"/>
      <c r="D15" s="266" t="str">
        <f>IFERROR(VLOOKUP($C15,'参加選手登録表 (メール申込用)'!$B$4:$H$54,5,FALSE),"")</f>
        <v/>
      </c>
      <c r="E15" s="172"/>
      <c r="F15" s="266" t="str">
        <f>IFERROR(VLOOKUP($E15,'参加馬登録表 (メール申込用)'!$B$5:$L$55,2,FALSE),"")</f>
        <v/>
      </c>
      <c r="G15" s="267" t="str">
        <f>IF(C15=0,"",IFERROR(IF('団体情報・合計（メール申込用）'!$C$3="","",'団体情報・合計（メール申込用）'!$C$3),""))</f>
        <v/>
      </c>
      <c r="H15" s="173"/>
      <c r="I15" s="268" t="str">
        <f>IF(H15="OP",IFERROR(VLOOKUP(A15,'基本情報（メール申込用）'!$B$7:$D$46,3,FALSE),""),IFERROR(VLOOKUP(A15,'基本情報（メール申込用）'!$B$7:$D$46,2,FALSE),""))</f>
        <v/>
      </c>
    </row>
    <row r="16" spans="1:21" ht="24" customHeight="1" x14ac:dyDescent="0.25">
      <c r="A16" s="255" t="str">
        <f>IFERROR(VLOOKUP(B16,'基本情報（メール申込用）'!$A$7:$B$46,2,FALSE),"")</f>
        <v/>
      </c>
      <c r="B16" s="315"/>
      <c r="C16" s="256"/>
      <c r="D16" s="257" t="str">
        <f>IFERROR(VLOOKUP($C16,'参加選手登録表 (メール申込用)'!$B$4:$H$54,5,FALSE),"")</f>
        <v/>
      </c>
      <c r="E16" s="256"/>
      <c r="F16" s="257" t="str">
        <f>IFERROR(VLOOKUP($E16,'参加馬登録表 (メール申込用)'!$B$5:$L$55,2,FALSE),"")</f>
        <v/>
      </c>
      <c r="G16" s="258" t="str">
        <f>IF(C16=0,"",IFERROR(IF('団体情報・合計（メール申込用）'!$C$3="","",'団体情報・合計（メール申込用）'!$C$3),""))</f>
        <v/>
      </c>
      <c r="H16" s="259"/>
      <c r="I16" s="260" t="str">
        <f>IF(H16="OP",IFERROR(VLOOKUP(A16,'基本情報（メール申込用）'!$B$7:$D$46,3,FALSE),""),IFERROR(VLOOKUP(A16,'基本情報（メール申込用）'!$B$7:$D$46,2,FALSE),""))</f>
        <v/>
      </c>
    </row>
    <row r="17" spans="1:9" ht="24" customHeight="1" x14ac:dyDescent="0.25">
      <c r="A17" s="255" t="str">
        <f>IFERROR(VLOOKUP(B17,'基本情報（メール申込用）'!$A$7:$B$46,2,FALSE),"")</f>
        <v/>
      </c>
      <c r="B17" s="315"/>
      <c r="C17" s="256"/>
      <c r="D17" s="257" t="str">
        <f>IFERROR(VLOOKUP($C17,'参加選手登録表 (メール申込用)'!$B$4:$H$54,5,FALSE),"")</f>
        <v/>
      </c>
      <c r="E17" s="256"/>
      <c r="F17" s="257" t="str">
        <f>IFERROR(VLOOKUP($E17,'参加馬登録表 (メール申込用)'!$B$5:$L$55,2,FALSE),"")</f>
        <v/>
      </c>
      <c r="G17" s="258" t="str">
        <f>IF(C17=0,"",IFERROR(IF('団体情報・合計（メール申込用）'!$C$3="","",'団体情報・合計（メール申込用）'!$C$3),""))</f>
        <v/>
      </c>
      <c r="H17" s="259"/>
      <c r="I17" s="260" t="str">
        <f>IF(H17="OP",IFERROR(VLOOKUP(A17,'基本情報（メール申込用）'!$B$7:$D$46,3,FALSE),""),IFERROR(VLOOKUP(A17,'基本情報（メール申込用）'!$B$7:$D$46,2,FALSE),""))</f>
        <v/>
      </c>
    </row>
    <row r="18" spans="1:9" ht="24" customHeight="1" x14ac:dyDescent="0.25">
      <c r="A18" s="255" t="str">
        <f>IFERROR(VLOOKUP(B18,'基本情報（メール申込用）'!$A$7:$B$46,2,FALSE),"")</f>
        <v/>
      </c>
      <c r="B18" s="315"/>
      <c r="C18" s="256"/>
      <c r="D18" s="257" t="str">
        <f>IFERROR(VLOOKUP($C18,'参加選手登録表 (メール申込用)'!$B$4:$H$54,5,FALSE),"")</f>
        <v/>
      </c>
      <c r="E18" s="256"/>
      <c r="F18" s="257" t="str">
        <f>IFERROR(VLOOKUP($E18,'参加馬登録表 (メール申込用)'!$B$5:$L$55,2,FALSE),"")</f>
        <v/>
      </c>
      <c r="G18" s="258" t="str">
        <f>IF(C18=0,"",IFERROR(IF('団体情報・合計（メール申込用）'!$C$3="","",'団体情報・合計（メール申込用）'!$C$3),""))</f>
        <v/>
      </c>
      <c r="H18" s="259"/>
      <c r="I18" s="260" t="str">
        <f>IF(H18="OP",IFERROR(VLOOKUP(A18,'基本情報（メール申込用）'!$B$7:$D$46,3,FALSE),""),IFERROR(VLOOKUP(A18,'基本情報（メール申込用）'!$B$7:$D$46,2,FALSE),""))</f>
        <v/>
      </c>
    </row>
    <row r="19" spans="1:9" ht="24" customHeight="1" x14ac:dyDescent="0.25">
      <c r="A19" s="255" t="str">
        <f>IFERROR(VLOOKUP(B19,'基本情報（メール申込用）'!$A$7:$B$46,2,FALSE),"")</f>
        <v/>
      </c>
      <c r="B19" s="315"/>
      <c r="C19" s="256"/>
      <c r="D19" s="257" t="str">
        <f>IFERROR(VLOOKUP($C19,'参加選手登録表 (メール申込用)'!$B$4:$H$54,5,FALSE),"")</f>
        <v/>
      </c>
      <c r="E19" s="256"/>
      <c r="F19" s="257" t="str">
        <f>IFERROR(VLOOKUP($E19,'参加馬登録表 (メール申込用)'!$B$5:$L$55,2,FALSE),"")</f>
        <v/>
      </c>
      <c r="G19" s="258" t="str">
        <f>IF(C19=0,"",IFERROR(IF('団体情報・合計（メール申込用）'!$C$3="","",'団体情報・合計（メール申込用）'!$C$3),""))</f>
        <v/>
      </c>
      <c r="H19" s="259"/>
      <c r="I19" s="260" t="str">
        <f>IF(H19="OP",IFERROR(VLOOKUP(A19,'基本情報（メール申込用）'!$B$7:$D$46,3,FALSE),""),IFERROR(VLOOKUP(A19,'基本情報（メール申込用）'!$B$7:$D$46,2,FALSE),""))</f>
        <v/>
      </c>
    </row>
    <row r="20" spans="1:9" ht="24" customHeight="1" x14ac:dyDescent="0.25">
      <c r="A20" s="255" t="str">
        <f>IFERROR(VLOOKUP(B20,'基本情報（メール申込用）'!$A$7:$B$46,2,FALSE),"")</f>
        <v/>
      </c>
      <c r="B20" s="315"/>
      <c r="C20" s="256"/>
      <c r="D20" s="257" t="str">
        <f>IFERROR(VLOOKUP($C20,'参加選手登録表 (メール申込用)'!$B$4:$H$54,5,FALSE),"")</f>
        <v/>
      </c>
      <c r="E20" s="256"/>
      <c r="F20" s="257" t="str">
        <f>IFERROR(VLOOKUP($E20,'参加馬登録表 (メール申込用)'!$B$5:$L$55,2,FALSE),"")</f>
        <v/>
      </c>
      <c r="G20" s="258" t="str">
        <f>IF(C20=0,"",IFERROR(IF('団体情報・合計（メール申込用）'!$C$3="","",'団体情報・合計（メール申込用）'!$C$3),""))</f>
        <v/>
      </c>
      <c r="H20" s="259"/>
      <c r="I20" s="260" t="str">
        <f>IF(H20="OP",IFERROR(VLOOKUP(A20,'基本情報（メール申込用）'!$B$7:$D$46,3,FALSE),""),IFERROR(VLOOKUP(A20,'基本情報（メール申込用）'!$B$7:$D$46,2,FALSE),""))</f>
        <v/>
      </c>
    </row>
    <row r="21" spans="1:9" ht="24" customHeight="1" x14ac:dyDescent="0.25">
      <c r="A21" s="255" t="str">
        <f>IFERROR(VLOOKUP(B21,'基本情報（メール申込用）'!$A$7:$B$46,2,FALSE),"")</f>
        <v/>
      </c>
      <c r="B21" s="315"/>
      <c r="C21" s="256"/>
      <c r="D21" s="257" t="str">
        <f>IFERROR(VLOOKUP($C21,'参加選手登録表 (メール申込用)'!$B$4:$H$54,5,FALSE),"")</f>
        <v/>
      </c>
      <c r="E21" s="256"/>
      <c r="F21" s="257" t="str">
        <f>IFERROR(VLOOKUP($E21,'参加馬登録表 (メール申込用)'!$B$5:$L$55,2,FALSE),"")</f>
        <v/>
      </c>
      <c r="G21" s="258"/>
      <c r="H21" s="259"/>
      <c r="I21" s="260" t="str">
        <f>IF(H21="OP",IFERROR(VLOOKUP(A21,'基本情報（メール申込用）'!$B$7:$D$46,3,FALSE),""),IFERROR(VLOOKUP(A21,'基本情報（メール申込用）'!$B$7:$D$46,2,FALSE),""))</f>
        <v/>
      </c>
    </row>
    <row r="22" spans="1:9" ht="24" customHeight="1" x14ac:dyDescent="0.25">
      <c r="A22" s="255" t="str">
        <f>IFERROR(VLOOKUP(B22,'基本情報（メール申込用）'!$A$7:$B$46,2,FALSE),"")</f>
        <v/>
      </c>
      <c r="B22" s="315"/>
      <c r="C22" s="256"/>
      <c r="D22" s="257" t="str">
        <f>IFERROR(VLOOKUP($C22,'参加選手登録表 (メール申込用)'!$B$4:$H$54,5,FALSE),"")</f>
        <v/>
      </c>
      <c r="E22" s="256"/>
      <c r="F22" s="257" t="str">
        <f>IFERROR(VLOOKUP($E22,'参加馬登録表 (メール申込用)'!$B$5:$L$55,2,FALSE),"")</f>
        <v/>
      </c>
      <c r="G22" s="258" t="str">
        <f>IF(C22=0,"",IFERROR(IF('団体情報・合計（メール申込用）'!$C$3="","",'団体情報・合計（メール申込用）'!$C$3),""))</f>
        <v/>
      </c>
      <c r="H22" s="259"/>
      <c r="I22" s="260" t="str">
        <f>IF(H22="OP",IFERROR(VLOOKUP(A22,'基本情報（メール申込用）'!$B$7:$D$46,3,FALSE),""),IFERROR(VLOOKUP(A22,'基本情報（メール申込用）'!$B$7:$D$46,2,FALSE),""))</f>
        <v/>
      </c>
    </row>
    <row r="23" spans="1:9" ht="24" customHeight="1" x14ac:dyDescent="0.25">
      <c r="A23" s="255" t="str">
        <f>IFERROR(VLOOKUP(B23,'基本情報（メール申込用）'!$A$7:$B$46,2,FALSE),"")</f>
        <v/>
      </c>
      <c r="B23" s="315"/>
      <c r="C23" s="256"/>
      <c r="D23" s="257" t="str">
        <f>IFERROR(VLOOKUP($C23,'参加選手登録表 (メール申込用)'!$B$4:$H$54,5,FALSE),"")</f>
        <v/>
      </c>
      <c r="E23" s="256"/>
      <c r="F23" s="257" t="str">
        <f>IFERROR(VLOOKUP($E23,'参加馬登録表 (メール申込用)'!$B$5:$L$55,2,FALSE),"")</f>
        <v/>
      </c>
      <c r="G23" s="258" t="str">
        <f>IF(C23=0,"",IFERROR(IF('団体情報・合計（メール申込用）'!$C$3="","",'団体情報・合計（メール申込用）'!$C$3),""))</f>
        <v/>
      </c>
      <c r="H23" s="259"/>
      <c r="I23" s="260" t="str">
        <f>IF(H23="OP",IFERROR(VLOOKUP(A23,'基本情報（メール申込用）'!$B$7:$D$46,3,FALSE),""),IFERROR(VLOOKUP(A23,'基本情報（メール申込用）'!$B$7:$D$46,2,FALSE),""))</f>
        <v/>
      </c>
    </row>
    <row r="24" spans="1:9" ht="24" customHeight="1" thickBot="1" x14ac:dyDescent="0.3">
      <c r="A24" s="269" t="str">
        <f>IFERROR(VLOOKUP(B24,'基本情報（メール申込用）'!$A$7:$B$46,2,FALSE),"")</f>
        <v/>
      </c>
      <c r="B24" s="318"/>
      <c r="C24" s="270"/>
      <c r="D24" s="271" t="str">
        <f>IFERROR(VLOOKUP($C24,'参加選手登録表 (メール申込用)'!$B$4:$H$54,5,FALSE),"")</f>
        <v/>
      </c>
      <c r="E24" s="270"/>
      <c r="F24" s="271" t="str">
        <f>IFERROR(VLOOKUP($E24,'参加馬登録表 (メール申込用)'!$B$5:$L$55,2,FALSE),"")</f>
        <v/>
      </c>
      <c r="G24" s="272" t="str">
        <f>IF(C24=0,"",IFERROR(IF('団体情報・合計（メール申込用）'!$C$3="","",'団体情報・合計（メール申込用）'!$C$3),""))</f>
        <v/>
      </c>
      <c r="H24" s="273"/>
      <c r="I24" s="274" t="str">
        <f>IF(H24="OP",IFERROR(VLOOKUP(A24,'基本情報（メール申込用）'!$B$7:$D$46,3,FALSE),""),IFERROR(VLOOKUP(A24,'基本情報（メール申込用）'!$B$7:$D$46,2,FALSE),""))</f>
        <v/>
      </c>
    </row>
    <row r="25" spans="1:9" ht="24" customHeight="1" x14ac:dyDescent="0.25">
      <c r="A25" s="275" t="str">
        <f>IFERROR(VLOOKUP(B25,'基本情報（メール申込用）'!$A$7:$B$46,2,FALSE),"")</f>
        <v/>
      </c>
      <c r="B25" s="319"/>
      <c r="C25" s="193"/>
      <c r="D25" s="276" t="str">
        <f>IFERROR(VLOOKUP($C25,'参加選手登録表 (メール申込用)'!$B$4:$H$54,5,FALSE),"")</f>
        <v/>
      </c>
      <c r="E25" s="193"/>
      <c r="F25" s="276" t="str">
        <f>IFERROR(VLOOKUP($E25,'参加馬登録表 (メール申込用)'!$B$5:$L$55,2,FALSE),"")</f>
        <v/>
      </c>
      <c r="G25" s="277" t="str">
        <f>IF(C25=0,"",IFERROR(IF('団体情報・合計（メール申込用）'!$C$3="","",'団体情報・合計（メール申込用）'!$C$3),""))</f>
        <v/>
      </c>
      <c r="H25" s="194"/>
      <c r="I25" s="278" t="str">
        <f>IF(H25="OP",IFERROR(VLOOKUP(A25,'基本情報（メール申込用）'!$B$7:$D$46,3,FALSE),""),IFERROR(VLOOKUP(A25,'基本情報（メール申込用）'!$B$7:$D$46,2,FALSE),""))</f>
        <v/>
      </c>
    </row>
    <row r="26" spans="1:9" ht="24" customHeight="1" x14ac:dyDescent="0.25">
      <c r="A26" s="255" t="str">
        <f>IFERROR(VLOOKUP(B26,'基本情報（メール申込用）'!$A$7:$B$46,2,FALSE),"")</f>
        <v/>
      </c>
      <c r="B26" s="315"/>
      <c r="C26" s="256"/>
      <c r="D26" s="257" t="str">
        <f>IFERROR(VLOOKUP($C26,'参加選手登録表 (メール申込用)'!$B$4:$H$54,5,FALSE),"")</f>
        <v/>
      </c>
      <c r="E26" s="256"/>
      <c r="F26" s="257" t="str">
        <f>IFERROR(VLOOKUP($E26,'参加馬登録表 (メール申込用)'!$B$5:$L$55,2,FALSE),"")</f>
        <v/>
      </c>
      <c r="G26" s="258" t="str">
        <f>IF(C26=0,"",IFERROR(IF('団体情報・合計（メール申込用）'!$C$3="","",'団体情報・合計（メール申込用）'!$C$3),""))</f>
        <v/>
      </c>
      <c r="H26" s="259"/>
      <c r="I26" s="260" t="str">
        <f>IF(H26="OP",IFERROR(VLOOKUP(A26,'基本情報（メール申込用）'!$B$7:$D$46,3,FALSE),""),IFERROR(VLOOKUP(A26,'基本情報（メール申込用）'!$B$7:$D$46,2,FALSE),""))</f>
        <v/>
      </c>
    </row>
    <row r="27" spans="1:9" ht="24" customHeight="1" x14ac:dyDescent="0.25">
      <c r="A27" s="255" t="str">
        <f>IFERROR(VLOOKUP(B27,'基本情報（メール申込用）'!$A$7:$B$46,2,FALSE),"")</f>
        <v/>
      </c>
      <c r="B27" s="315"/>
      <c r="C27" s="256"/>
      <c r="D27" s="257" t="str">
        <f>IFERROR(VLOOKUP($C27,'参加選手登録表 (メール申込用)'!$B$4:$H$54,5,FALSE),"")</f>
        <v/>
      </c>
      <c r="E27" s="256"/>
      <c r="F27" s="257" t="str">
        <f>IFERROR(VLOOKUP($E27,'参加馬登録表 (メール申込用)'!$B$5:$L$55,2,FALSE),"")</f>
        <v/>
      </c>
      <c r="G27" s="258" t="str">
        <f>IF(C27=0,"",IFERROR(IF('団体情報・合計（メール申込用）'!$C$3="","",'団体情報・合計（メール申込用）'!$C$3),""))</f>
        <v/>
      </c>
      <c r="H27" s="259"/>
      <c r="I27" s="260" t="str">
        <f>IF(H27="OP",IFERROR(VLOOKUP(A27,'基本情報（メール申込用）'!$B$7:$D$46,3,FALSE),""),IFERROR(VLOOKUP(A27,'基本情報（メール申込用）'!$B$7:$D$46,2,FALSE),""))</f>
        <v/>
      </c>
    </row>
    <row r="28" spans="1:9" ht="24" customHeight="1" x14ac:dyDescent="0.25">
      <c r="A28" s="255" t="str">
        <f>IFERROR(VLOOKUP(B28,'基本情報（メール申込用）'!$A$7:$B$46,2,FALSE),"")</f>
        <v/>
      </c>
      <c r="B28" s="315"/>
      <c r="C28" s="256"/>
      <c r="D28" s="257" t="str">
        <f>IFERROR(VLOOKUP($C28,'参加選手登録表 (メール申込用)'!$B$4:$H$54,5,FALSE),"")</f>
        <v/>
      </c>
      <c r="E28" s="256"/>
      <c r="F28" s="257" t="str">
        <f>IFERROR(VLOOKUP($E28,'参加馬登録表 (メール申込用)'!$B$5:$L$55,2,FALSE),"")</f>
        <v/>
      </c>
      <c r="G28" s="258" t="str">
        <f>IF(C28=0,"",IFERROR(IF('団体情報・合計（メール申込用）'!$C$3="","",'団体情報・合計（メール申込用）'!$C$3),""))</f>
        <v/>
      </c>
      <c r="H28" s="259"/>
      <c r="I28" s="260" t="str">
        <f>IF(H28="OP",IFERROR(VLOOKUP(A28,'基本情報（メール申込用）'!$B$7:$D$46,3,FALSE),""),IFERROR(VLOOKUP(A28,'基本情報（メール申込用）'!$B$7:$D$46,2,FALSE),""))</f>
        <v/>
      </c>
    </row>
    <row r="29" spans="1:9" ht="24" customHeight="1" x14ac:dyDescent="0.25">
      <c r="A29" s="255" t="str">
        <f>IFERROR(VLOOKUP(B29,'基本情報（メール申込用）'!$A$7:$B$46,2,FALSE),"")</f>
        <v/>
      </c>
      <c r="B29" s="315"/>
      <c r="C29" s="256"/>
      <c r="D29" s="257" t="str">
        <f>IFERROR(VLOOKUP($C29,'参加選手登録表 (メール申込用)'!$B$4:$H$54,5,FALSE),"")</f>
        <v/>
      </c>
      <c r="E29" s="256"/>
      <c r="F29" s="257" t="str">
        <f>IFERROR(VLOOKUP($E29,'参加馬登録表 (メール申込用)'!$B$5:$L$55,2,FALSE),"")</f>
        <v/>
      </c>
      <c r="G29" s="258" t="str">
        <f>IF(C29=0,"",IFERROR(IF('団体情報・合計（メール申込用）'!$C$3="","",'団体情報・合計（メール申込用）'!$C$3),""))</f>
        <v/>
      </c>
      <c r="H29" s="259"/>
      <c r="I29" s="260" t="str">
        <f>IF(H29="OP",IFERROR(VLOOKUP(A29,'基本情報（メール申込用）'!$B$7:$D$46,3,FALSE),""),IFERROR(VLOOKUP(A29,'基本情報（メール申込用）'!$B$7:$D$46,2,FALSE),""))</f>
        <v/>
      </c>
    </row>
    <row r="30" spans="1:9" ht="24" customHeight="1" x14ac:dyDescent="0.25">
      <c r="A30" s="255" t="str">
        <f>IFERROR(VLOOKUP(B30,'基本情報（メール申込用）'!$A$7:$B$46,2,FALSE),"")</f>
        <v/>
      </c>
      <c r="B30" s="315"/>
      <c r="C30" s="256"/>
      <c r="D30" s="257" t="str">
        <f>IFERROR(VLOOKUP($C30,'参加選手登録表 (メール申込用)'!$B$4:$H$54,5,FALSE),"")</f>
        <v/>
      </c>
      <c r="E30" s="256"/>
      <c r="F30" s="257" t="str">
        <f>IFERROR(VLOOKUP($E30,'参加馬登録表 (メール申込用)'!$B$5:$L$55,2,FALSE),"")</f>
        <v/>
      </c>
      <c r="G30" s="258" t="str">
        <f>IF(C30=0,"",IFERROR(IF('団体情報・合計（メール申込用）'!$C$3="","",'団体情報・合計（メール申込用）'!$C$3),""))</f>
        <v/>
      </c>
      <c r="H30" s="259"/>
      <c r="I30" s="260" t="str">
        <f>IF(H30="OP",IFERROR(VLOOKUP(A30,'基本情報（メール申込用）'!$B$7:$D$46,3,FALSE),""),IFERROR(VLOOKUP(A30,'基本情報（メール申込用）'!$B$7:$D$46,2,FALSE),""))</f>
        <v/>
      </c>
    </row>
    <row r="31" spans="1:9" ht="24" customHeight="1" x14ac:dyDescent="0.25">
      <c r="A31" s="255" t="str">
        <f>IFERROR(VLOOKUP(B31,'基本情報（メール申込用）'!$A$7:$B$46,2,FALSE),"")</f>
        <v/>
      </c>
      <c r="B31" s="315"/>
      <c r="C31" s="256"/>
      <c r="D31" s="257" t="str">
        <f>IFERROR(VLOOKUP($C31,'参加選手登録表 (メール申込用)'!$B$4:$H$54,5,FALSE),"")</f>
        <v/>
      </c>
      <c r="E31" s="256"/>
      <c r="F31" s="257" t="str">
        <f>IFERROR(VLOOKUP($E31,'参加馬登録表 (メール申込用)'!$B$5:$L$55,2,FALSE),"")</f>
        <v/>
      </c>
      <c r="G31" s="258" t="str">
        <f>IF(C31=0,"",IFERROR(IF('団体情報・合計（メール申込用）'!$C$3="","",'団体情報・合計（メール申込用）'!$C$3),""))</f>
        <v/>
      </c>
      <c r="H31" s="259"/>
      <c r="I31" s="260" t="str">
        <f>IF(H31="OP",IFERROR(VLOOKUP(A31,'基本情報（メール申込用）'!$B$7:$D$46,3,FALSE),""),IFERROR(VLOOKUP(A31,'基本情報（メール申込用）'!$B$7:$D$46,2,FALSE),""))</f>
        <v/>
      </c>
    </row>
    <row r="32" spans="1:9" ht="24" customHeight="1" x14ac:dyDescent="0.25">
      <c r="A32" s="255" t="str">
        <f>IFERROR(VLOOKUP(B32,'基本情報（メール申込用）'!$A$7:$B$46,2,FALSE),"")</f>
        <v/>
      </c>
      <c r="B32" s="315"/>
      <c r="C32" s="256"/>
      <c r="D32" s="257" t="str">
        <f>IFERROR(VLOOKUP($C32,'参加選手登録表 (メール申込用)'!$B$4:$H$54,5,FALSE),"")</f>
        <v/>
      </c>
      <c r="E32" s="256"/>
      <c r="F32" s="257" t="str">
        <f>IFERROR(VLOOKUP($E32,'参加馬登録表 (メール申込用)'!$B$5:$L$55,2,FALSE),"")</f>
        <v/>
      </c>
      <c r="G32" s="258" t="str">
        <f>IF(C32=0,"",IFERROR(IF('団体情報・合計（メール申込用）'!$C$3="","",'団体情報・合計（メール申込用）'!$C$3),""))</f>
        <v/>
      </c>
      <c r="H32" s="259"/>
      <c r="I32" s="260" t="str">
        <f>IF(H32="OP",IFERROR(VLOOKUP(A32,'基本情報（メール申込用）'!$B$7:$D$46,3,FALSE),""),IFERROR(VLOOKUP(A32,'基本情報（メール申込用）'!$B$7:$D$46,2,FALSE),""))</f>
        <v/>
      </c>
    </row>
    <row r="33" spans="1:9" ht="24" customHeight="1" x14ac:dyDescent="0.25">
      <c r="A33" s="255" t="str">
        <f>IFERROR(VLOOKUP(B33,'基本情報（メール申込用）'!$A$7:$B$46,2,FALSE),"")</f>
        <v/>
      </c>
      <c r="B33" s="315"/>
      <c r="C33" s="256"/>
      <c r="D33" s="257" t="str">
        <f>IFERROR(VLOOKUP($C33,'参加選手登録表 (メール申込用)'!$B$4:$H$54,5,FALSE),"")</f>
        <v/>
      </c>
      <c r="E33" s="256"/>
      <c r="F33" s="257" t="str">
        <f>IFERROR(VLOOKUP($E33,'参加馬登録表 (メール申込用)'!$B$5:$L$55,2,FALSE),"")</f>
        <v/>
      </c>
      <c r="G33" s="258" t="str">
        <f>IF(C33=0,"",IFERROR(IF('団体情報・合計（メール申込用）'!$C$3="","",'団体情報・合計（メール申込用）'!$C$3),""))</f>
        <v/>
      </c>
      <c r="H33" s="259"/>
      <c r="I33" s="260" t="str">
        <f>IF(H33="OP",IFERROR(VLOOKUP(A33,'基本情報（メール申込用）'!$B$7:$D$46,3,FALSE),""),IFERROR(VLOOKUP(A33,'基本情報（メール申込用）'!$B$7:$D$46,2,FALSE),""))</f>
        <v/>
      </c>
    </row>
    <row r="34" spans="1:9" ht="24" customHeight="1" thickBot="1" x14ac:dyDescent="0.3">
      <c r="A34" s="261" t="str">
        <f>IFERROR(VLOOKUP(B34,'基本情報（メール申込用）'!$A$7:$B$46,2,FALSE),"")</f>
        <v/>
      </c>
      <c r="B34" s="316"/>
      <c r="C34" s="196"/>
      <c r="D34" s="262" t="str">
        <f>IFERROR(VLOOKUP($C34,'参加選手登録表 (メール申込用)'!$B$4:$H$54,5,FALSE),"")</f>
        <v/>
      </c>
      <c r="E34" s="196"/>
      <c r="F34" s="262" t="str">
        <f>IFERROR(VLOOKUP($E34,'参加馬登録表 (メール申込用)'!$B$5:$L$55,2,FALSE),"")</f>
        <v/>
      </c>
      <c r="G34" s="263" t="str">
        <f>IF(C34=0,"",IFERROR(IF('団体情報・合計（メール申込用）'!$C$3="","",'団体情報・合計（メール申込用）'!$C$3),""))</f>
        <v/>
      </c>
      <c r="H34" s="197"/>
      <c r="I34" s="264" t="str">
        <f>IF(H34="OP",IFERROR(VLOOKUP(A34,'基本情報（メール申込用）'!$B$7:$D$46,3,FALSE),""),IFERROR(VLOOKUP(A34,'基本情報（メール申込用）'!$B$7:$D$46,2,FALSE),""))</f>
        <v/>
      </c>
    </row>
    <row r="35" spans="1:9" ht="24" customHeight="1" x14ac:dyDescent="0.25">
      <c r="A35" s="265" t="str">
        <f>IFERROR(VLOOKUP(B35,'基本情報（メール申込用）'!$A$7:$B$46,2,FALSE),"")</f>
        <v/>
      </c>
      <c r="B35" s="317"/>
      <c r="C35" s="172"/>
      <c r="D35" s="266" t="str">
        <f>IFERROR(VLOOKUP($C35,'参加選手登録表 (メール申込用)'!$B$4:$H$54,5,FALSE),"")</f>
        <v/>
      </c>
      <c r="E35" s="172"/>
      <c r="F35" s="266" t="str">
        <f>IFERROR(VLOOKUP($E35,'参加馬登録表 (メール申込用)'!$B$5:$L$55,2,FALSE),"")</f>
        <v/>
      </c>
      <c r="G35" s="267" t="str">
        <f>IF(C35=0,"",IFERROR(IF('団体情報・合計（メール申込用）'!$C$3="","",'団体情報・合計（メール申込用）'!$C$3),""))</f>
        <v/>
      </c>
      <c r="H35" s="173"/>
      <c r="I35" s="268" t="str">
        <f>IF(H35="OP",IFERROR(VLOOKUP(A35,'基本情報（メール申込用）'!$B$7:$D$46,3,FALSE),""),IFERROR(VLOOKUP(A35,'基本情報（メール申込用）'!$B$7:$D$46,2,FALSE),""))</f>
        <v/>
      </c>
    </row>
    <row r="36" spans="1:9" ht="24" customHeight="1" x14ac:dyDescent="0.25">
      <c r="A36" s="255" t="str">
        <f>IFERROR(VLOOKUP(B36,'基本情報（メール申込用）'!$A$7:$B$46,2,FALSE),"")</f>
        <v/>
      </c>
      <c r="B36" s="315"/>
      <c r="C36" s="256"/>
      <c r="D36" s="257" t="str">
        <f>IFERROR(VLOOKUP($C36,'参加選手登録表 (メール申込用)'!$B$4:$H$54,5,FALSE),"")</f>
        <v/>
      </c>
      <c r="E36" s="256"/>
      <c r="F36" s="257" t="str">
        <f>IFERROR(VLOOKUP($E36,'参加馬登録表 (メール申込用)'!$B$5:$L$55,2,FALSE),"")</f>
        <v/>
      </c>
      <c r="G36" s="258" t="str">
        <f>IF(C36=0,"",IFERROR(IF('団体情報・合計（メール申込用）'!$C$3="","",'団体情報・合計（メール申込用）'!$C$3),""))</f>
        <v/>
      </c>
      <c r="H36" s="259"/>
      <c r="I36" s="260" t="str">
        <f>IF(H36="OP",IFERROR(VLOOKUP(A36,'基本情報（メール申込用）'!$B$7:$D$46,3,FALSE),""),IFERROR(VLOOKUP(A36,'基本情報（メール申込用）'!$B$7:$D$46,2,FALSE),""))</f>
        <v/>
      </c>
    </row>
    <row r="37" spans="1:9" ht="24" customHeight="1" x14ac:dyDescent="0.25">
      <c r="A37" s="255" t="str">
        <f>IFERROR(VLOOKUP(B37,'基本情報（メール申込用）'!$A$7:$B$46,2,FALSE),"")</f>
        <v/>
      </c>
      <c r="B37" s="315"/>
      <c r="C37" s="256"/>
      <c r="D37" s="257" t="str">
        <f>IFERROR(VLOOKUP($C37,'参加選手登録表 (メール申込用)'!$B$4:$H$54,5,FALSE),"")</f>
        <v/>
      </c>
      <c r="E37" s="256"/>
      <c r="F37" s="257" t="str">
        <f>IFERROR(VLOOKUP($E37,'参加馬登録表 (メール申込用)'!$B$5:$L$55,2,FALSE),"")</f>
        <v/>
      </c>
      <c r="G37" s="258" t="str">
        <f>IF(C37=0,"",IFERROR(IF('団体情報・合計（メール申込用）'!$C$3="","",'団体情報・合計（メール申込用）'!$C$3),""))</f>
        <v/>
      </c>
      <c r="H37" s="259"/>
      <c r="I37" s="260" t="str">
        <f>IF(H37="OP",IFERROR(VLOOKUP(A37,'基本情報（メール申込用）'!$B$7:$D$46,3,FALSE),""),IFERROR(VLOOKUP(A37,'基本情報（メール申込用）'!$B$7:$D$46,2,FALSE),""))</f>
        <v/>
      </c>
    </row>
    <row r="38" spans="1:9" ht="24" customHeight="1" x14ac:dyDescent="0.25">
      <c r="A38" s="255" t="str">
        <f>IFERROR(VLOOKUP(B38,'基本情報（メール申込用）'!$A$7:$B$46,2,FALSE),"")</f>
        <v/>
      </c>
      <c r="B38" s="315"/>
      <c r="C38" s="256"/>
      <c r="D38" s="257" t="str">
        <f>IFERROR(VLOOKUP($C38,'参加選手登録表 (メール申込用)'!$B$4:$H$54,5,FALSE),"")</f>
        <v/>
      </c>
      <c r="E38" s="256"/>
      <c r="F38" s="257" t="str">
        <f>IFERROR(VLOOKUP($E38,'参加馬登録表 (メール申込用)'!$B$5:$L$55,2,FALSE),"")</f>
        <v/>
      </c>
      <c r="G38" s="258" t="str">
        <f>IF(C38=0,"",IFERROR(IF('団体情報・合計（メール申込用）'!$C$3="","",'団体情報・合計（メール申込用）'!$C$3),""))</f>
        <v/>
      </c>
      <c r="H38" s="259"/>
      <c r="I38" s="260" t="str">
        <f>IF(H38="OP",IFERROR(VLOOKUP(A38,'基本情報（メール申込用）'!$B$7:$D$46,3,FALSE),""),IFERROR(VLOOKUP(A38,'基本情報（メール申込用）'!$B$7:$D$46,2,FALSE),""))</f>
        <v/>
      </c>
    </row>
    <row r="39" spans="1:9" ht="24" customHeight="1" x14ac:dyDescent="0.25">
      <c r="A39" s="255" t="str">
        <f>IFERROR(VLOOKUP(B39,'基本情報（メール申込用）'!$A$7:$B$46,2,FALSE),"")</f>
        <v/>
      </c>
      <c r="B39" s="315"/>
      <c r="C39" s="256"/>
      <c r="D39" s="257" t="str">
        <f>IFERROR(VLOOKUP($C39,'参加選手登録表 (メール申込用)'!$B$4:$H$54,5,FALSE),"")</f>
        <v/>
      </c>
      <c r="E39" s="256"/>
      <c r="F39" s="257" t="str">
        <f>IFERROR(VLOOKUP($E39,'参加馬登録表 (メール申込用)'!$B$5:$L$55,2,FALSE),"")</f>
        <v/>
      </c>
      <c r="G39" s="258" t="str">
        <f>IF(C39=0,"",IFERROR(IF('団体情報・合計（メール申込用）'!$C$3="","",'団体情報・合計（メール申込用）'!$C$3),""))</f>
        <v/>
      </c>
      <c r="H39" s="259"/>
      <c r="I39" s="260" t="str">
        <f>IF(H39="OP",IFERROR(VLOOKUP(A39,'基本情報（メール申込用）'!$B$7:$D$46,3,FALSE),""),IFERROR(VLOOKUP(A39,'基本情報（メール申込用）'!$B$7:$D$46,2,FALSE),""))</f>
        <v/>
      </c>
    </row>
    <row r="40" spans="1:9" ht="24" customHeight="1" x14ac:dyDescent="0.25">
      <c r="A40" s="255" t="str">
        <f>IFERROR(VLOOKUP(B40,'基本情報（メール申込用）'!$A$7:$B$46,2,FALSE),"")</f>
        <v/>
      </c>
      <c r="B40" s="315"/>
      <c r="C40" s="256"/>
      <c r="D40" s="257" t="str">
        <f>IFERROR(VLOOKUP($C40,'参加選手登録表 (メール申込用)'!$B$4:$H$54,5,FALSE),"")</f>
        <v/>
      </c>
      <c r="E40" s="256"/>
      <c r="F40" s="257" t="str">
        <f>IFERROR(VLOOKUP($E40,'参加馬登録表 (メール申込用)'!$B$5:$L$55,2,FALSE),"")</f>
        <v/>
      </c>
      <c r="G40" s="258" t="str">
        <f>IF(C40=0,"",IFERROR(IF('団体情報・合計（メール申込用）'!$C$3="","",'団体情報・合計（メール申込用）'!$C$3),""))</f>
        <v/>
      </c>
      <c r="H40" s="259"/>
      <c r="I40" s="260" t="str">
        <f>IF(H40="OP",IFERROR(VLOOKUP(A40,'基本情報（メール申込用）'!$B$7:$D$46,3,FALSE),""),IFERROR(VLOOKUP(A40,'基本情報（メール申込用）'!$B$7:$D$46,2,FALSE),""))</f>
        <v/>
      </c>
    </row>
    <row r="41" spans="1:9" ht="24" customHeight="1" x14ac:dyDescent="0.25">
      <c r="A41" s="255" t="str">
        <f>IFERROR(VLOOKUP(B41,'基本情報（メール申込用）'!$A$7:$B$46,2,FALSE),"")</f>
        <v/>
      </c>
      <c r="B41" s="315"/>
      <c r="C41" s="256"/>
      <c r="D41" s="257" t="str">
        <f>IFERROR(VLOOKUP($C41,'参加選手登録表 (メール申込用)'!$B$4:$H$54,5,FALSE),"")</f>
        <v/>
      </c>
      <c r="E41" s="256"/>
      <c r="F41" s="257" t="str">
        <f>IFERROR(VLOOKUP($E41,'参加馬登録表 (メール申込用)'!$B$5:$L$55,2,FALSE),"")</f>
        <v/>
      </c>
      <c r="G41" s="258" t="str">
        <f>IF(C41=0,"",IFERROR(IF('団体情報・合計（メール申込用）'!$C$3="","",'団体情報・合計（メール申込用）'!$C$3),""))</f>
        <v/>
      </c>
      <c r="H41" s="259"/>
      <c r="I41" s="260" t="str">
        <f>IF(H41="OP",IFERROR(VLOOKUP(A41,'基本情報（メール申込用）'!$B$7:$D$46,3,FALSE),""),IFERROR(VLOOKUP(A41,'基本情報（メール申込用）'!$B$7:$D$46,2,FALSE),""))</f>
        <v/>
      </c>
    </row>
    <row r="42" spans="1:9" ht="24" customHeight="1" x14ac:dyDescent="0.25">
      <c r="A42" s="255" t="str">
        <f>IFERROR(VLOOKUP(B42,'基本情報（メール申込用）'!$A$7:$B$46,2,FALSE),"")</f>
        <v/>
      </c>
      <c r="B42" s="315"/>
      <c r="C42" s="256"/>
      <c r="D42" s="257" t="str">
        <f>IFERROR(VLOOKUP($C42,'参加選手登録表 (メール申込用)'!$B$4:$H$54,5,FALSE),"")</f>
        <v/>
      </c>
      <c r="E42" s="256"/>
      <c r="F42" s="257" t="str">
        <f>IFERROR(VLOOKUP($E42,'参加馬登録表 (メール申込用)'!$B$5:$L$55,2,FALSE),"")</f>
        <v/>
      </c>
      <c r="G42" s="258" t="str">
        <f>IF(C42=0,"",IFERROR(IF('団体情報・合計（メール申込用）'!$C$3="","",'団体情報・合計（メール申込用）'!$C$3),""))</f>
        <v/>
      </c>
      <c r="H42" s="259"/>
      <c r="I42" s="260" t="str">
        <f>IF(H42="OP",IFERROR(VLOOKUP(A42,'基本情報（メール申込用）'!$B$7:$D$46,3,FALSE),""),IFERROR(VLOOKUP(A42,'基本情報（メール申込用）'!$B$7:$D$46,2,FALSE),""))</f>
        <v/>
      </c>
    </row>
    <row r="43" spans="1:9" ht="24" customHeight="1" x14ac:dyDescent="0.25">
      <c r="A43" s="255" t="str">
        <f>IFERROR(VLOOKUP(B43,'基本情報（メール申込用）'!$A$7:$B$46,2,FALSE),"")</f>
        <v/>
      </c>
      <c r="B43" s="315"/>
      <c r="C43" s="256"/>
      <c r="D43" s="257" t="str">
        <f>IFERROR(VLOOKUP($C43,'参加選手登録表 (メール申込用)'!$B$4:$H$54,5,FALSE),"")</f>
        <v/>
      </c>
      <c r="E43" s="256"/>
      <c r="F43" s="257" t="str">
        <f>IFERROR(VLOOKUP($E43,'参加馬登録表 (メール申込用)'!$B$5:$L$55,2,FALSE),"")</f>
        <v/>
      </c>
      <c r="G43" s="258" t="str">
        <f>IF(C43=0,"",IFERROR(IF('団体情報・合計（メール申込用）'!$C$3="","",'団体情報・合計（メール申込用）'!$C$3),""))</f>
        <v/>
      </c>
      <c r="H43" s="259"/>
      <c r="I43" s="260" t="str">
        <f>IF(H43="OP",IFERROR(VLOOKUP(A43,'基本情報（メール申込用）'!$B$7:$D$46,3,FALSE),""),IFERROR(VLOOKUP(A43,'基本情報（メール申込用）'!$B$7:$D$46,2,FALSE),""))</f>
        <v/>
      </c>
    </row>
    <row r="44" spans="1:9" ht="24" customHeight="1" thickBot="1" x14ac:dyDescent="0.3">
      <c r="A44" s="269" t="str">
        <f>IFERROR(VLOOKUP(B44,'基本情報（メール申込用）'!$A$7:$B$46,2,FALSE),"")</f>
        <v/>
      </c>
      <c r="B44" s="318"/>
      <c r="C44" s="270"/>
      <c r="D44" s="271" t="str">
        <f>IFERROR(VLOOKUP($C44,'参加選手登録表 (メール申込用)'!$B$4:$H$54,5,FALSE),"")</f>
        <v/>
      </c>
      <c r="E44" s="270"/>
      <c r="F44" s="271" t="str">
        <f>IFERROR(VLOOKUP($E44,'参加馬登録表 (メール申込用)'!$B$5:$L$55,2,FALSE),"")</f>
        <v/>
      </c>
      <c r="G44" s="272" t="str">
        <f>IF(C44=0,"",IFERROR(IF('団体情報・合計（メール申込用）'!$C$3="","",'団体情報・合計（メール申込用）'!$C$3),""))</f>
        <v/>
      </c>
      <c r="H44" s="273"/>
      <c r="I44" s="274" t="str">
        <f>IF(H44="OP",IFERROR(VLOOKUP(A44,'基本情報（メール申込用）'!$B$7:$D$46,3,FALSE),""),IFERROR(VLOOKUP(A44,'基本情報（メール申込用）'!$B$7:$D$46,2,FALSE),""))</f>
        <v/>
      </c>
    </row>
    <row r="45" spans="1:9" ht="24" customHeight="1" x14ac:dyDescent="0.25">
      <c r="A45" s="275" t="str">
        <f>IFERROR(VLOOKUP(B45,'基本情報（メール申込用）'!$A$7:$B$46,2,FALSE),"")</f>
        <v/>
      </c>
      <c r="B45" s="319"/>
      <c r="C45" s="193"/>
      <c r="D45" s="276" t="str">
        <f>IFERROR(VLOOKUP($C45,'参加選手登録表 (メール申込用)'!$B$4:$H$54,5,FALSE),"")</f>
        <v/>
      </c>
      <c r="E45" s="193"/>
      <c r="F45" s="276" t="str">
        <f>IFERROR(VLOOKUP($E45,'参加馬登録表 (メール申込用)'!$B$5:$L$55,2,FALSE),"")</f>
        <v/>
      </c>
      <c r="G45" s="277" t="str">
        <f>IF(C45=0,"",IFERROR(IF('団体情報・合計（メール申込用）'!$C$3="","",'団体情報・合計（メール申込用）'!$C$3),""))</f>
        <v/>
      </c>
      <c r="H45" s="194"/>
      <c r="I45" s="278" t="str">
        <f>IF(H45="OP",IFERROR(VLOOKUP(A45,'基本情報（メール申込用）'!$B$7:$D$46,3,FALSE),""),IFERROR(VLOOKUP(A45,'基本情報（メール申込用）'!$B$7:$D$46,2,FALSE),""))</f>
        <v/>
      </c>
    </row>
    <row r="46" spans="1:9" ht="24" customHeight="1" x14ac:dyDescent="0.25">
      <c r="A46" s="255" t="str">
        <f>IFERROR(VLOOKUP(B46,'基本情報（メール申込用）'!$A$7:$B$46,2,FALSE),"")</f>
        <v/>
      </c>
      <c r="B46" s="315"/>
      <c r="C46" s="256"/>
      <c r="D46" s="257" t="str">
        <f>IFERROR(VLOOKUP($C46,'参加選手登録表 (メール申込用)'!$B$4:$H$54,5,FALSE),"")</f>
        <v/>
      </c>
      <c r="E46" s="256"/>
      <c r="F46" s="257" t="str">
        <f>IFERROR(VLOOKUP($E46,'参加馬登録表 (メール申込用)'!$B$5:$L$55,2,FALSE),"")</f>
        <v/>
      </c>
      <c r="G46" s="258" t="str">
        <f>IF(C46=0,"",IFERROR(IF('団体情報・合計（メール申込用）'!$C$3="","",'団体情報・合計（メール申込用）'!$C$3),""))</f>
        <v/>
      </c>
      <c r="H46" s="259"/>
      <c r="I46" s="260" t="str">
        <f>IF(H46="OP",IFERROR(VLOOKUP(A46,'基本情報（メール申込用）'!$B$7:$D$46,3,FALSE),""),IFERROR(VLOOKUP(A46,'基本情報（メール申込用）'!$B$7:$D$46,2,FALSE),""))</f>
        <v/>
      </c>
    </row>
    <row r="47" spans="1:9" ht="24" customHeight="1" x14ac:dyDescent="0.25">
      <c r="A47" s="255" t="str">
        <f>IFERROR(VLOOKUP(B47,'基本情報（メール申込用）'!$A$7:$B$46,2,FALSE),"")</f>
        <v/>
      </c>
      <c r="B47" s="315"/>
      <c r="C47" s="256"/>
      <c r="D47" s="257" t="str">
        <f>IFERROR(VLOOKUP($C47,'参加選手登録表 (メール申込用)'!$B$4:$H$54,5,FALSE),"")</f>
        <v/>
      </c>
      <c r="E47" s="256"/>
      <c r="F47" s="257" t="str">
        <f>IFERROR(VLOOKUP($E47,'参加馬登録表 (メール申込用)'!$B$5:$L$55,2,FALSE),"")</f>
        <v/>
      </c>
      <c r="G47" s="258" t="str">
        <f>IF(C47=0,"",IFERROR(IF('団体情報・合計（メール申込用）'!$C$3="","",'団体情報・合計（メール申込用）'!$C$3),""))</f>
        <v/>
      </c>
      <c r="H47" s="259"/>
      <c r="I47" s="260" t="str">
        <f>IF(H47="OP",IFERROR(VLOOKUP(A47,'基本情報（メール申込用）'!$B$7:$D$46,3,FALSE),""),IFERROR(VLOOKUP(A47,'基本情報（メール申込用）'!$B$7:$D$46,2,FALSE),""))</f>
        <v/>
      </c>
    </row>
    <row r="48" spans="1:9" ht="24" customHeight="1" x14ac:dyDescent="0.25">
      <c r="A48" s="255" t="str">
        <f>IFERROR(VLOOKUP(B48,'基本情報（メール申込用）'!$A$7:$B$46,2,FALSE),"")</f>
        <v/>
      </c>
      <c r="B48" s="315"/>
      <c r="C48" s="256"/>
      <c r="D48" s="257" t="str">
        <f>IFERROR(VLOOKUP($C48,'参加選手登録表 (メール申込用)'!$B$4:$H$54,5,FALSE),"")</f>
        <v/>
      </c>
      <c r="E48" s="256"/>
      <c r="F48" s="257" t="str">
        <f>IFERROR(VLOOKUP($E48,'参加馬登録表 (メール申込用)'!$B$5:$L$55,2,FALSE),"")</f>
        <v/>
      </c>
      <c r="G48" s="258" t="str">
        <f>IF(C48=0,"",IFERROR(IF('団体情報・合計（メール申込用）'!$C$3="","",'団体情報・合計（メール申込用）'!$C$3),""))</f>
        <v/>
      </c>
      <c r="H48" s="259"/>
      <c r="I48" s="260" t="str">
        <f>IF(H48="OP",IFERROR(VLOOKUP(A48,'基本情報（メール申込用）'!$B$7:$D$46,3,FALSE),""),IFERROR(VLOOKUP(A48,'基本情報（メール申込用）'!$B$7:$D$46,2,FALSE),""))</f>
        <v/>
      </c>
    </row>
    <row r="49" spans="1:9" ht="24" customHeight="1" x14ac:dyDescent="0.25">
      <c r="A49" s="255" t="str">
        <f>IFERROR(VLOOKUP(B49,'基本情報（メール申込用）'!$A$7:$B$46,2,FALSE),"")</f>
        <v/>
      </c>
      <c r="B49" s="315"/>
      <c r="C49" s="256"/>
      <c r="D49" s="257" t="str">
        <f>IFERROR(VLOOKUP($C49,'参加選手登録表 (メール申込用)'!$B$4:$H$54,5,FALSE),"")</f>
        <v/>
      </c>
      <c r="E49" s="256"/>
      <c r="F49" s="257" t="str">
        <f>IFERROR(VLOOKUP($E49,'参加馬登録表 (メール申込用)'!$B$5:$L$55,2,FALSE),"")</f>
        <v/>
      </c>
      <c r="G49" s="258" t="str">
        <f>IF(C49=0,"",IFERROR(IF('団体情報・合計（メール申込用）'!$C$3="","",'団体情報・合計（メール申込用）'!$C$3),""))</f>
        <v/>
      </c>
      <c r="H49" s="259"/>
      <c r="I49" s="260" t="str">
        <f>IF(H49="OP",IFERROR(VLOOKUP(A49,'基本情報（メール申込用）'!$B$7:$D$46,3,FALSE),""),IFERROR(VLOOKUP(A49,'基本情報（メール申込用）'!$B$7:$D$46,2,FALSE),""))</f>
        <v/>
      </c>
    </row>
    <row r="50" spans="1:9" ht="24" customHeight="1" x14ac:dyDescent="0.25">
      <c r="A50" s="255" t="str">
        <f>IFERROR(VLOOKUP(B50,'基本情報（メール申込用）'!$A$7:$B$46,2,FALSE),"")</f>
        <v/>
      </c>
      <c r="B50" s="315"/>
      <c r="C50" s="256"/>
      <c r="D50" s="257" t="str">
        <f>IFERROR(VLOOKUP($C50,'参加選手登録表 (メール申込用)'!$B$4:$H$54,5,FALSE),"")</f>
        <v/>
      </c>
      <c r="E50" s="256"/>
      <c r="F50" s="257" t="str">
        <f>IFERROR(VLOOKUP($E50,'参加馬登録表 (メール申込用)'!$B$5:$L$55,2,FALSE),"")</f>
        <v/>
      </c>
      <c r="G50" s="258" t="str">
        <f>IF(C50=0,"",IFERROR(IF('団体情報・合計（メール申込用）'!$C$3="","",'団体情報・合計（メール申込用）'!$C$3),""))</f>
        <v/>
      </c>
      <c r="H50" s="259"/>
      <c r="I50" s="260" t="str">
        <f>IF(H50="OP",IFERROR(VLOOKUP(A50,'基本情報（メール申込用）'!$B$7:$D$46,3,FALSE),""),IFERROR(VLOOKUP(A50,'基本情報（メール申込用）'!$B$7:$D$46,2,FALSE),""))</f>
        <v/>
      </c>
    </row>
    <row r="51" spans="1:9" ht="24" customHeight="1" x14ac:dyDescent="0.25">
      <c r="A51" s="255" t="str">
        <f>IFERROR(VLOOKUP(B51,'基本情報（メール申込用）'!$A$7:$B$46,2,FALSE),"")</f>
        <v/>
      </c>
      <c r="B51" s="315"/>
      <c r="C51" s="256"/>
      <c r="D51" s="257" t="str">
        <f>IFERROR(VLOOKUP($C51,'参加選手登録表 (メール申込用)'!$B$4:$H$54,5,FALSE),"")</f>
        <v/>
      </c>
      <c r="E51" s="256"/>
      <c r="F51" s="257" t="str">
        <f>IFERROR(VLOOKUP($E51,'参加馬登録表 (メール申込用)'!$B$5:$L$55,2,FALSE),"")</f>
        <v/>
      </c>
      <c r="G51" s="258" t="str">
        <f>IF(C51=0,"",IFERROR(IF('団体情報・合計（メール申込用）'!$C$3="","",'団体情報・合計（メール申込用）'!$C$3),""))</f>
        <v/>
      </c>
      <c r="H51" s="259"/>
      <c r="I51" s="260" t="str">
        <f>IF(H51="OP",IFERROR(VLOOKUP(A51,'基本情報（メール申込用）'!$B$7:$D$46,3,FALSE),""),IFERROR(VLOOKUP(A51,'基本情報（メール申込用）'!$B$7:$D$46,2,FALSE),""))</f>
        <v/>
      </c>
    </row>
    <row r="52" spans="1:9" ht="24" customHeight="1" x14ac:dyDescent="0.25">
      <c r="A52" s="255" t="str">
        <f>IFERROR(VLOOKUP(B52,'基本情報（メール申込用）'!$A$7:$B$46,2,FALSE),"")</f>
        <v/>
      </c>
      <c r="B52" s="315"/>
      <c r="C52" s="256"/>
      <c r="D52" s="257" t="str">
        <f>IFERROR(VLOOKUP($C52,'参加選手登録表 (メール申込用)'!$B$4:$H$54,5,FALSE),"")</f>
        <v/>
      </c>
      <c r="E52" s="256"/>
      <c r="F52" s="257" t="str">
        <f>IFERROR(VLOOKUP($E52,'参加馬登録表 (メール申込用)'!$B$5:$L$55,2,FALSE),"")</f>
        <v/>
      </c>
      <c r="G52" s="258" t="str">
        <f>IF(C52=0,"",IFERROR(IF('団体情報・合計（メール申込用）'!$C$3="","",'団体情報・合計（メール申込用）'!$C$3),""))</f>
        <v/>
      </c>
      <c r="H52" s="259"/>
      <c r="I52" s="260" t="str">
        <f>IF(H52="OP",IFERROR(VLOOKUP(A52,'基本情報（メール申込用）'!$B$7:$D$46,3,FALSE),""),IFERROR(VLOOKUP(A52,'基本情報（メール申込用）'!$B$7:$D$46,2,FALSE),""))</f>
        <v/>
      </c>
    </row>
    <row r="53" spans="1:9" ht="24" customHeight="1" x14ac:dyDescent="0.25">
      <c r="A53" s="255" t="str">
        <f>IFERROR(VLOOKUP(B53,'基本情報（メール申込用）'!$A$7:$B$46,2,FALSE),"")</f>
        <v/>
      </c>
      <c r="B53" s="315"/>
      <c r="C53" s="256"/>
      <c r="D53" s="257" t="str">
        <f>IFERROR(VLOOKUP($C53,'参加選手登録表 (メール申込用)'!$B$4:$H$54,5,FALSE),"")</f>
        <v/>
      </c>
      <c r="E53" s="256"/>
      <c r="F53" s="257" t="str">
        <f>IFERROR(VLOOKUP($E53,'参加馬登録表 (メール申込用)'!$B$5:$L$55,2,FALSE),"")</f>
        <v/>
      </c>
      <c r="G53" s="258" t="str">
        <f>IF(C53=0,"",IFERROR(IF('団体情報・合計（メール申込用）'!$C$3="","",'団体情報・合計（メール申込用）'!$C$3),""))</f>
        <v/>
      </c>
      <c r="H53" s="259"/>
      <c r="I53" s="260" t="str">
        <f>IF(H53="OP",IFERROR(VLOOKUP(A53,'基本情報（メール申込用）'!$B$7:$D$46,3,FALSE),""),IFERROR(VLOOKUP(A53,'基本情報（メール申込用）'!$B$7:$D$46,2,FALSE),""))</f>
        <v/>
      </c>
    </row>
    <row r="54" spans="1:9" ht="24" customHeight="1" thickBot="1" x14ac:dyDescent="0.3">
      <c r="A54" s="261" t="str">
        <f>IFERROR(VLOOKUP(B54,'基本情報（メール申込用）'!$A$7:$B$46,2,FALSE),"")</f>
        <v/>
      </c>
      <c r="B54" s="316"/>
      <c r="C54" s="196"/>
      <c r="D54" s="262" t="str">
        <f>IFERROR(VLOOKUP($C54,'参加選手登録表 (メール申込用)'!$B$4:$H$54,5,FALSE),"")</f>
        <v/>
      </c>
      <c r="E54" s="196"/>
      <c r="F54" s="262" t="str">
        <f>IFERROR(VLOOKUP($E54,'参加馬登録表 (メール申込用)'!$B$5:$L$55,2,FALSE),"")</f>
        <v/>
      </c>
      <c r="G54" s="263" t="str">
        <f>IF(C54=0,"",IFERROR(IF('団体情報・合計（メール申込用）'!$C$3="","",'団体情報・合計（メール申込用）'!$C$3),""))</f>
        <v/>
      </c>
      <c r="H54" s="197"/>
      <c r="I54" s="264" t="str">
        <f>IF(H54="OP",IFERROR(VLOOKUP(A54,'基本情報（メール申込用）'!$B$7:$D$46,3,FALSE),""),IFERROR(VLOOKUP(A54,'基本情報（メール申込用）'!$B$7:$D$46,2,FALSE),""))</f>
        <v/>
      </c>
    </row>
    <row r="55" spans="1:9" ht="24" customHeight="1" x14ac:dyDescent="0.25">
      <c r="A55" s="265" t="str">
        <f>IFERROR(VLOOKUP(B55,'基本情報（メール申込用）'!$A$7:$B$46,2,FALSE),"")</f>
        <v/>
      </c>
      <c r="B55" s="317"/>
      <c r="C55" s="172"/>
      <c r="D55" s="266" t="str">
        <f>IFERROR(VLOOKUP($C55,'参加選手登録表 (メール申込用)'!$B$4:$H$54,5,FALSE),"")</f>
        <v/>
      </c>
      <c r="E55" s="172"/>
      <c r="F55" s="266" t="str">
        <f>IFERROR(VLOOKUP($E55,'参加馬登録表 (メール申込用)'!$B$5:$L$55,2,FALSE),"")</f>
        <v/>
      </c>
      <c r="G55" s="267" t="str">
        <f>IF(C55=0,"",IFERROR(IF('団体情報・合計（メール申込用）'!$C$3="","",'団体情報・合計（メール申込用）'!$C$3),""))</f>
        <v/>
      </c>
      <c r="H55" s="173"/>
      <c r="I55" s="268" t="str">
        <f>IF(H55="OP",IFERROR(VLOOKUP(A55,'基本情報（メール申込用）'!$B$7:$D$46,3,FALSE),""),IFERROR(VLOOKUP(A55,'基本情報（メール申込用）'!$B$7:$D$46,2,FALSE),""))</f>
        <v/>
      </c>
    </row>
    <row r="56" spans="1:9" ht="24" customHeight="1" x14ac:dyDescent="0.25">
      <c r="A56" s="255" t="str">
        <f>IFERROR(VLOOKUP(B56,'基本情報（メール申込用）'!$A$7:$B$46,2,FALSE),"")</f>
        <v/>
      </c>
      <c r="B56" s="315"/>
      <c r="C56" s="256"/>
      <c r="D56" s="257" t="str">
        <f>IFERROR(VLOOKUP($C56,'参加選手登録表 (メール申込用)'!$B$4:$H$54,5,FALSE),"")</f>
        <v/>
      </c>
      <c r="E56" s="256"/>
      <c r="F56" s="257" t="str">
        <f>IFERROR(VLOOKUP($E56,'参加馬登録表 (メール申込用)'!$B$5:$L$55,2,FALSE),"")</f>
        <v/>
      </c>
      <c r="G56" s="258" t="str">
        <f>IF(C56=0,"",IFERROR(IF('団体情報・合計（メール申込用）'!$C$3="","",'団体情報・合計（メール申込用）'!$C$3),""))</f>
        <v/>
      </c>
      <c r="H56" s="259"/>
      <c r="I56" s="260" t="str">
        <f>IF(H56="OP",IFERROR(VLOOKUP(A56,'基本情報（メール申込用）'!$B$7:$D$46,3,FALSE),""),IFERROR(VLOOKUP(A56,'基本情報（メール申込用）'!$B$7:$D$46,2,FALSE),""))</f>
        <v/>
      </c>
    </row>
    <row r="57" spans="1:9" ht="24" customHeight="1" x14ac:dyDescent="0.25">
      <c r="A57" s="255" t="str">
        <f>IFERROR(VLOOKUP(B57,'基本情報（メール申込用）'!$A$7:$B$46,2,FALSE),"")</f>
        <v/>
      </c>
      <c r="B57" s="315"/>
      <c r="C57" s="256"/>
      <c r="D57" s="257" t="str">
        <f>IFERROR(VLOOKUP($C57,'参加選手登録表 (メール申込用)'!$B$4:$H$54,5,FALSE),"")</f>
        <v/>
      </c>
      <c r="E57" s="256"/>
      <c r="F57" s="257" t="str">
        <f>IFERROR(VLOOKUP($E57,'参加馬登録表 (メール申込用)'!$B$5:$L$55,2,FALSE),"")</f>
        <v/>
      </c>
      <c r="G57" s="258" t="str">
        <f>IF(C57=0,"",IFERROR(IF('団体情報・合計（メール申込用）'!$C$3="","",'団体情報・合計（メール申込用）'!$C$3),""))</f>
        <v/>
      </c>
      <c r="H57" s="259"/>
      <c r="I57" s="260" t="str">
        <f>IF(H57="OP",IFERROR(VLOOKUP(A57,'基本情報（メール申込用）'!$B$7:$D$46,3,FALSE),""),IFERROR(VLOOKUP(A57,'基本情報（メール申込用）'!$B$7:$D$46,2,FALSE),""))</f>
        <v/>
      </c>
    </row>
    <row r="58" spans="1:9" ht="24" customHeight="1" x14ac:dyDescent="0.25">
      <c r="A58" s="255" t="str">
        <f>IFERROR(VLOOKUP(B58,'基本情報（メール申込用）'!$A$7:$B$46,2,FALSE),"")</f>
        <v/>
      </c>
      <c r="B58" s="315"/>
      <c r="C58" s="256"/>
      <c r="D58" s="257" t="str">
        <f>IFERROR(VLOOKUP($C58,'参加選手登録表 (メール申込用)'!$B$4:$H$54,5,FALSE),"")</f>
        <v/>
      </c>
      <c r="E58" s="256"/>
      <c r="F58" s="257" t="str">
        <f>IFERROR(VLOOKUP($E58,'参加馬登録表 (メール申込用)'!$B$5:$L$55,2,FALSE),"")</f>
        <v/>
      </c>
      <c r="G58" s="258" t="str">
        <f>IF(C58=0,"",IFERROR(IF('団体情報・合計（メール申込用）'!$C$3="","",'団体情報・合計（メール申込用）'!$C$3),""))</f>
        <v/>
      </c>
      <c r="H58" s="259"/>
      <c r="I58" s="260" t="str">
        <f>IF(H58="OP",IFERROR(VLOOKUP(A58,'基本情報（メール申込用）'!$B$7:$D$46,3,FALSE),""),IFERROR(VLOOKUP(A58,'基本情報（メール申込用）'!$B$7:$D$46,2,FALSE),""))</f>
        <v/>
      </c>
    </row>
    <row r="59" spans="1:9" ht="24" customHeight="1" x14ac:dyDescent="0.25">
      <c r="A59" s="255" t="str">
        <f>IFERROR(VLOOKUP(B59,'基本情報（メール申込用）'!$A$7:$B$46,2,FALSE),"")</f>
        <v/>
      </c>
      <c r="B59" s="315"/>
      <c r="C59" s="256"/>
      <c r="D59" s="257" t="str">
        <f>IFERROR(VLOOKUP($C59,'参加選手登録表 (メール申込用)'!$B$4:$H$54,5,FALSE),"")</f>
        <v/>
      </c>
      <c r="E59" s="256"/>
      <c r="F59" s="257" t="str">
        <f>IFERROR(VLOOKUP($E59,'参加馬登録表 (メール申込用)'!$B$5:$L$55,2,FALSE),"")</f>
        <v/>
      </c>
      <c r="G59" s="258" t="str">
        <f>IF(C59=0,"",IFERROR(IF('団体情報・合計（メール申込用）'!$C$3="","",'団体情報・合計（メール申込用）'!$C$3),""))</f>
        <v/>
      </c>
      <c r="H59" s="259"/>
      <c r="I59" s="260" t="str">
        <f>IF(H59="OP",IFERROR(VLOOKUP(A59,'基本情報（メール申込用）'!$B$7:$D$46,3,FALSE),""),IFERROR(VLOOKUP(A59,'基本情報（メール申込用）'!$B$7:$D$46,2,FALSE),""))</f>
        <v/>
      </c>
    </row>
    <row r="60" spans="1:9" ht="24" customHeight="1" x14ac:dyDescent="0.25">
      <c r="A60" s="255" t="str">
        <f>IFERROR(VLOOKUP(B60,'基本情報（メール申込用）'!$A$7:$B$46,2,FALSE),"")</f>
        <v/>
      </c>
      <c r="B60" s="315"/>
      <c r="C60" s="256"/>
      <c r="D60" s="257" t="str">
        <f>IFERROR(VLOOKUP($C60,'参加選手登録表 (メール申込用)'!$B$4:$H$54,5,FALSE),"")</f>
        <v/>
      </c>
      <c r="E60" s="256"/>
      <c r="F60" s="257" t="str">
        <f>IFERROR(VLOOKUP($E60,'参加馬登録表 (メール申込用)'!$B$5:$L$55,2,FALSE),"")</f>
        <v/>
      </c>
      <c r="G60" s="258" t="str">
        <f>IF(C60=0,"",IFERROR(IF('団体情報・合計（メール申込用）'!$C$3="","",'団体情報・合計（メール申込用）'!$C$3),""))</f>
        <v/>
      </c>
      <c r="H60" s="259"/>
      <c r="I60" s="260" t="str">
        <f>IF(H60="OP",IFERROR(VLOOKUP(A60,'基本情報（メール申込用）'!$B$7:$D$46,3,FALSE),""),IFERROR(VLOOKUP(A60,'基本情報（メール申込用）'!$B$7:$D$46,2,FALSE),""))</f>
        <v/>
      </c>
    </row>
    <row r="61" spans="1:9" ht="24" customHeight="1" x14ac:dyDescent="0.25">
      <c r="A61" s="255" t="str">
        <f>IFERROR(VLOOKUP(B61,'基本情報（メール申込用）'!$A$7:$B$46,2,FALSE),"")</f>
        <v/>
      </c>
      <c r="B61" s="315"/>
      <c r="C61" s="256"/>
      <c r="D61" s="257" t="str">
        <f>IFERROR(VLOOKUP($C61,'参加選手登録表 (メール申込用)'!$B$4:$H$54,5,FALSE),"")</f>
        <v/>
      </c>
      <c r="E61" s="256"/>
      <c r="F61" s="257" t="str">
        <f>IFERROR(VLOOKUP($E61,'参加馬登録表 (メール申込用)'!$B$5:$L$55,2,FALSE),"")</f>
        <v/>
      </c>
      <c r="G61" s="258" t="str">
        <f>IF(C61=0,"",IFERROR(IF('団体情報・合計（メール申込用）'!$C$3="","",'団体情報・合計（メール申込用）'!$C$3),""))</f>
        <v/>
      </c>
      <c r="H61" s="259"/>
      <c r="I61" s="260" t="str">
        <f>IF(H61="OP",IFERROR(VLOOKUP(A61,'基本情報（メール申込用）'!$B$7:$D$46,3,FALSE),""),IFERROR(VLOOKUP(A61,'基本情報（メール申込用）'!$B$7:$D$46,2,FALSE),""))</f>
        <v/>
      </c>
    </row>
    <row r="62" spans="1:9" ht="24" customHeight="1" x14ac:dyDescent="0.25">
      <c r="A62" s="255" t="str">
        <f>IFERROR(VLOOKUP(B62,'基本情報（メール申込用）'!$A$7:$B$46,2,FALSE),"")</f>
        <v/>
      </c>
      <c r="B62" s="315"/>
      <c r="C62" s="256"/>
      <c r="D62" s="257" t="str">
        <f>IFERROR(VLOOKUP($C62,'参加選手登録表 (メール申込用)'!$B$4:$H$54,5,FALSE),"")</f>
        <v/>
      </c>
      <c r="E62" s="256"/>
      <c r="F62" s="257" t="str">
        <f>IFERROR(VLOOKUP($E62,'参加馬登録表 (メール申込用)'!$B$5:$L$55,2,FALSE),"")</f>
        <v/>
      </c>
      <c r="G62" s="258" t="str">
        <f>IF(C62=0,"",IFERROR(IF('団体情報・合計（メール申込用）'!$C$3="","",'団体情報・合計（メール申込用）'!$C$3),""))</f>
        <v/>
      </c>
      <c r="H62" s="259"/>
      <c r="I62" s="260" t="str">
        <f>IF(H62="OP",IFERROR(VLOOKUP(A62,'基本情報（メール申込用）'!$B$7:$D$46,3,FALSE),""),IFERROR(VLOOKUP(A62,'基本情報（メール申込用）'!$B$7:$D$46,2,FALSE),""))</f>
        <v/>
      </c>
    </row>
    <row r="63" spans="1:9" ht="24" customHeight="1" x14ac:dyDescent="0.25">
      <c r="A63" s="255" t="str">
        <f>IFERROR(VLOOKUP(B63,'基本情報（メール申込用）'!$A$7:$B$46,2,FALSE),"")</f>
        <v/>
      </c>
      <c r="B63" s="315"/>
      <c r="C63" s="256"/>
      <c r="D63" s="257" t="str">
        <f>IFERROR(VLOOKUP($C63,'参加選手登録表 (メール申込用)'!$B$4:$H$54,5,FALSE),"")</f>
        <v/>
      </c>
      <c r="E63" s="256"/>
      <c r="F63" s="257" t="str">
        <f>IFERROR(VLOOKUP($E63,'参加馬登録表 (メール申込用)'!$B$5:$L$55,2,FALSE),"")</f>
        <v/>
      </c>
      <c r="G63" s="258" t="str">
        <f>IF(C63=0,"",IFERROR(IF('団体情報・合計（メール申込用）'!$C$3="","",'団体情報・合計（メール申込用）'!$C$3),""))</f>
        <v/>
      </c>
      <c r="H63" s="259"/>
      <c r="I63" s="260" t="str">
        <f>IF(H63="OP",IFERROR(VLOOKUP(A63,'基本情報（メール申込用）'!$B$7:$D$46,3,FALSE),""),IFERROR(VLOOKUP(A63,'基本情報（メール申込用）'!$B$7:$D$46,2,FALSE),""))</f>
        <v/>
      </c>
    </row>
    <row r="64" spans="1:9" ht="24" customHeight="1" thickBot="1" x14ac:dyDescent="0.3">
      <c r="A64" s="269" t="str">
        <f>IFERROR(VLOOKUP(B64,'基本情報（メール申込用）'!$A$7:$B$46,2,FALSE),"")</f>
        <v/>
      </c>
      <c r="B64" s="318"/>
      <c r="C64" s="270"/>
      <c r="D64" s="271" t="str">
        <f>IFERROR(VLOOKUP($C64,'参加選手登録表 (メール申込用)'!$B$4:$H$54,5,FALSE),"")</f>
        <v/>
      </c>
      <c r="E64" s="270"/>
      <c r="F64" s="271" t="str">
        <f>IFERROR(VLOOKUP($E64,'参加馬登録表 (メール申込用)'!$B$5:$L$55,2,FALSE),"")</f>
        <v/>
      </c>
      <c r="G64" s="272" t="str">
        <f>IF(C64=0,"",IFERROR(IF('団体情報・合計（メール申込用）'!$C$3="","",'団体情報・合計（メール申込用）'!$C$3),""))</f>
        <v/>
      </c>
      <c r="H64" s="273"/>
      <c r="I64" s="274" t="str">
        <f>IF(H64="OP",IFERROR(VLOOKUP(A64,'基本情報（メール申込用）'!$B$7:$D$46,3,FALSE),""),IFERROR(VLOOKUP(A64,'基本情報（メール申込用）'!$B$7:$D$46,2,FALSE),""))</f>
        <v/>
      </c>
    </row>
    <row r="65" spans="1:9" ht="24" customHeight="1" x14ac:dyDescent="0.25">
      <c r="A65" s="275" t="str">
        <f>IFERROR(VLOOKUP(B65,'基本情報（メール申込用）'!$A$7:$B$46,2,FALSE),"")</f>
        <v/>
      </c>
      <c r="B65" s="319"/>
      <c r="C65" s="193"/>
      <c r="D65" s="276" t="str">
        <f>IFERROR(VLOOKUP($C65,'参加選手登録表 (メール申込用)'!$B$4:$H$54,5,FALSE),"")</f>
        <v/>
      </c>
      <c r="E65" s="193"/>
      <c r="F65" s="276" t="str">
        <f>IFERROR(VLOOKUP($E65,'参加馬登録表 (メール申込用)'!$B$5:$L$55,2,FALSE),"")</f>
        <v/>
      </c>
      <c r="G65" s="277" t="str">
        <f>IF(C65=0,"",IFERROR(IF('団体情報・合計（メール申込用）'!$C$3="","",'団体情報・合計（メール申込用）'!$C$3),""))</f>
        <v/>
      </c>
      <c r="H65" s="194"/>
      <c r="I65" s="278" t="str">
        <f>IF(H65="OP",IFERROR(VLOOKUP(A65,'基本情報（メール申込用）'!$B$7:$D$46,3,FALSE),""),IFERROR(VLOOKUP(A65,'基本情報（メール申込用）'!$B$7:$D$46,2,FALSE),""))</f>
        <v/>
      </c>
    </row>
    <row r="66" spans="1:9" ht="24" customHeight="1" x14ac:dyDescent="0.25">
      <c r="A66" s="255" t="str">
        <f>IFERROR(VLOOKUP(B66,'基本情報（メール申込用）'!$A$7:$B$46,2,FALSE),"")</f>
        <v/>
      </c>
      <c r="B66" s="315"/>
      <c r="C66" s="256"/>
      <c r="D66" s="257" t="str">
        <f>IFERROR(VLOOKUP($C66,'参加選手登録表 (メール申込用)'!$B$4:$H$54,5,FALSE),"")</f>
        <v/>
      </c>
      <c r="E66" s="256"/>
      <c r="F66" s="257" t="str">
        <f>IFERROR(VLOOKUP($E66,'参加馬登録表 (メール申込用)'!$B$5:$L$55,2,FALSE),"")</f>
        <v/>
      </c>
      <c r="G66" s="258" t="str">
        <f>IF(C66=0,"",IFERROR(IF('団体情報・合計（メール申込用）'!$C$3="","",'団体情報・合計（メール申込用）'!$C$3),""))</f>
        <v/>
      </c>
      <c r="H66" s="259"/>
      <c r="I66" s="260" t="str">
        <f>IF(H66="OP",IFERROR(VLOOKUP(A66,'基本情報（メール申込用）'!$B$7:$D$46,3,FALSE),""),IFERROR(VLOOKUP(A66,'基本情報（メール申込用）'!$B$7:$D$46,2,FALSE),""))</f>
        <v/>
      </c>
    </row>
    <row r="67" spans="1:9" ht="24" customHeight="1" x14ac:dyDescent="0.25">
      <c r="A67" s="255" t="str">
        <f>IFERROR(VLOOKUP(B67,'基本情報（メール申込用）'!$A$7:$B$46,2,FALSE),"")</f>
        <v/>
      </c>
      <c r="B67" s="315"/>
      <c r="C67" s="256"/>
      <c r="D67" s="257" t="str">
        <f>IFERROR(VLOOKUP($C67,'参加選手登録表 (メール申込用)'!$B$4:$H$54,5,FALSE),"")</f>
        <v/>
      </c>
      <c r="E67" s="256"/>
      <c r="F67" s="257" t="str">
        <f>IFERROR(VLOOKUP($E67,'参加馬登録表 (メール申込用)'!$B$5:$L$55,2,FALSE),"")</f>
        <v/>
      </c>
      <c r="G67" s="258" t="str">
        <f>IF(C67=0,"",IFERROR(IF('団体情報・合計（メール申込用）'!$C$3="","",'団体情報・合計（メール申込用）'!$C$3),""))</f>
        <v/>
      </c>
      <c r="H67" s="259"/>
      <c r="I67" s="260" t="str">
        <f>IF(H67="OP",IFERROR(VLOOKUP(A67,'基本情報（メール申込用）'!$B$7:$D$46,3,FALSE),""),IFERROR(VLOOKUP(A67,'基本情報（メール申込用）'!$B$7:$D$46,2,FALSE),""))</f>
        <v/>
      </c>
    </row>
    <row r="68" spans="1:9" ht="24" customHeight="1" x14ac:dyDescent="0.25">
      <c r="A68" s="255" t="str">
        <f>IFERROR(VLOOKUP(B68,'基本情報（メール申込用）'!$A$7:$B$46,2,FALSE),"")</f>
        <v/>
      </c>
      <c r="B68" s="315"/>
      <c r="C68" s="256"/>
      <c r="D68" s="257" t="str">
        <f>IFERROR(VLOOKUP($C68,'参加選手登録表 (メール申込用)'!$B$4:$H$54,5,FALSE),"")</f>
        <v/>
      </c>
      <c r="E68" s="256"/>
      <c r="F68" s="257" t="str">
        <f>IFERROR(VLOOKUP($E68,'参加馬登録表 (メール申込用)'!$B$5:$L$55,2,FALSE),"")</f>
        <v/>
      </c>
      <c r="G68" s="258" t="str">
        <f>IF(C68=0,"",IFERROR(IF('団体情報・合計（メール申込用）'!$C$3="","",'団体情報・合計（メール申込用）'!$C$3),""))</f>
        <v/>
      </c>
      <c r="H68" s="259"/>
      <c r="I68" s="260" t="str">
        <f>IF(H68="OP",IFERROR(VLOOKUP(A68,'基本情報（メール申込用）'!$B$7:$D$46,3,FALSE),""),IFERROR(VLOOKUP(A68,'基本情報（メール申込用）'!$B$7:$D$46,2,FALSE),""))</f>
        <v/>
      </c>
    </row>
    <row r="69" spans="1:9" ht="24" customHeight="1" x14ac:dyDescent="0.25">
      <c r="A69" s="255" t="str">
        <f>IFERROR(VLOOKUP(B69,'基本情報（メール申込用）'!$A$7:$B$46,2,FALSE),"")</f>
        <v/>
      </c>
      <c r="B69" s="315"/>
      <c r="C69" s="256"/>
      <c r="D69" s="257" t="str">
        <f>IFERROR(VLOOKUP($C69,'参加選手登録表 (メール申込用)'!$B$4:$H$54,5,FALSE),"")</f>
        <v/>
      </c>
      <c r="E69" s="256"/>
      <c r="F69" s="257" t="str">
        <f>IFERROR(VLOOKUP($E69,'参加馬登録表 (メール申込用)'!$B$5:$L$55,2,FALSE),"")</f>
        <v/>
      </c>
      <c r="G69" s="258" t="str">
        <f>IF(C69=0,"",IFERROR(IF('団体情報・合計（メール申込用）'!$C$3="","",'団体情報・合計（メール申込用）'!$C$3),""))</f>
        <v/>
      </c>
      <c r="H69" s="259"/>
      <c r="I69" s="260" t="str">
        <f>IF(H69="OP",IFERROR(VLOOKUP(A69,'基本情報（メール申込用）'!$B$7:$D$46,3,FALSE),""),IFERROR(VLOOKUP(A69,'基本情報（メール申込用）'!$B$7:$D$46,2,FALSE),""))</f>
        <v/>
      </c>
    </row>
    <row r="70" spans="1:9" ht="24" customHeight="1" x14ac:dyDescent="0.25">
      <c r="A70" s="255" t="str">
        <f>IFERROR(VLOOKUP(B70,'基本情報（メール申込用）'!$A$7:$B$46,2,FALSE),"")</f>
        <v/>
      </c>
      <c r="B70" s="315"/>
      <c r="C70" s="256"/>
      <c r="D70" s="257" t="str">
        <f>IFERROR(VLOOKUP($C70,'参加選手登録表 (メール申込用)'!$B$4:$H$54,5,FALSE),"")</f>
        <v/>
      </c>
      <c r="E70" s="256"/>
      <c r="F70" s="257" t="str">
        <f>IFERROR(VLOOKUP($E70,'参加馬登録表 (メール申込用)'!$B$5:$L$55,2,FALSE),"")</f>
        <v/>
      </c>
      <c r="G70" s="258" t="str">
        <f>IF(C70=0,"",IFERROR(IF('団体情報・合計（メール申込用）'!$C$3="","",'団体情報・合計（メール申込用）'!$C$3),""))</f>
        <v/>
      </c>
      <c r="H70" s="259"/>
      <c r="I70" s="260" t="str">
        <f>IF(H70="OP",IFERROR(VLOOKUP(A70,'基本情報（メール申込用）'!$B$7:$D$46,3,FALSE),""),IFERROR(VLOOKUP(A70,'基本情報（メール申込用）'!$B$7:$D$46,2,FALSE),""))</f>
        <v/>
      </c>
    </row>
    <row r="71" spans="1:9" ht="24" customHeight="1" x14ac:dyDescent="0.25">
      <c r="A71" s="255" t="str">
        <f>IFERROR(VLOOKUP(B71,'基本情報（メール申込用）'!$A$7:$B$46,2,FALSE),"")</f>
        <v/>
      </c>
      <c r="B71" s="315"/>
      <c r="C71" s="256"/>
      <c r="D71" s="257" t="str">
        <f>IFERROR(VLOOKUP($C71,'参加選手登録表 (メール申込用)'!$B$4:$H$54,5,FALSE),"")</f>
        <v/>
      </c>
      <c r="E71" s="256"/>
      <c r="F71" s="257" t="str">
        <f>IFERROR(VLOOKUP($E71,'参加馬登録表 (メール申込用)'!$B$5:$L$55,2,FALSE),"")</f>
        <v/>
      </c>
      <c r="G71" s="258" t="str">
        <f>IF(C71=0,"",IFERROR(IF('団体情報・合計（メール申込用）'!$C$3="","",'団体情報・合計（メール申込用）'!$C$3),""))</f>
        <v/>
      </c>
      <c r="H71" s="259"/>
      <c r="I71" s="260" t="str">
        <f>IF(H71="OP",IFERROR(VLOOKUP(A71,'基本情報（メール申込用）'!$B$7:$D$46,3,FALSE),""),IFERROR(VLOOKUP(A71,'基本情報（メール申込用）'!$B$7:$D$46,2,FALSE),""))</f>
        <v/>
      </c>
    </row>
    <row r="72" spans="1:9" ht="24" customHeight="1" x14ac:dyDescent="0.25">
      <c r="A72" s="255" t="str">
        <f>IFERROR(VLOOKUP(B72,'基本情報（メール申込用）'!$A$7:$B$46,2,FALSE),"")</f>
        <v/>
      </c>
      <c r="B72" s="315"/>
      <c r="C72" s="256"/>
      <c r="D72" s="257" t="str">
        <f>IFERROR(VLOOKUP($C72,'参加選手登録表 (メール申込用)'!$B$4:$H$54,5,FALSE),"")</f>
        <v/>
      </c>
      <c r="E72" s="256"/>
      <c r="F72" s="257" t="str">
        <f>IFERROR(VLOOKUP($E72,'参加馬登録表 (メール申込用)'!$B$5:$L$55,2,FALSE),"")</f>
        <v/>
      </c>
      <c r="G72" s="258" t="str">
        <f>IF(C72=0,"",IFERROR(IF('団体情報・合計（メール申込用）'!$C$3="","",'団体情報・合計（メール申込用）'!$C$3),""))</f>
        <v/>
      </c>
      <c r="H72" s="259"/>
      <c r="I72" s="260" t="str">
        <f>IF(H72="OP",IFERROR(VLOOKUP(A72,'基本情報（メール申込用）'!$B$7:$D$46,3,FALSE),""),IFERROR(VLOOKUP(A72,'基本情報（メール申込用）'!$B$7:$D$46,2,FALSE),""))</f>
        <v/>
      </c>
    </row>
    <row r="73" spans="1:9" ht="24" customHeight="1" x14ac:dyDescent="0.25">
      <c r="A73" s="255" t="str">
        <f>IFERROR(VLOOKUP(B73,'基本情報（メール申込用）'!$A$7:$B$46,2,FALSE),"")</f>
        <v/>
      </c>
      <c r="B73" s="315"/>
      <c r="C73" s="256"/>
      <c r="D73" s="257" t="str">
        <f>IFERROR(VLOOKUP($C73,'参加選手登録表 (メール申込用)'!$B$4:$H$54,5,FALSE),"")</f>
        <v/>
      </c>
      <c r="E73" s="256"/>
      <c r="F73" s="257" t="str">
        <f>IFERROR(VLOOKUP($E73,'参加馬登録表 (メール申込用)'!$B$5:$L$55,2,FALSE),"")</f>
        <v/>
      </c>
      <c r="G73" s="258" t="str">
        <f>IF(C73=0,"",IFERROR(IF('団体情報・合計（メール申込用）'!$C$3="","",'団体情報・合計（メール申込用）'!$C$3),""))</f>
        <v/>
      </c>
      <c r="H73" s="259"/>
      <c r="I73" s="260" t="str">
        <f>IF(H73="OP",IFERROR(VLOOKUP(A73,'基本情報（メール申込用）'!$B$7:$D$46,3,FALSE),""),IFERROR(VLOOKUP(A73,'基本情報（メール申込用）'!$B$7:$D$46,2,FALSE),""))</f>
        <v/>
      </c>
    </row>
    <row r="74" spans="1:9" ht="24" customHeight="1" thickBot="1" x14ac:dyDescent="0.3">
      <c r="A74" s="261" t="str">
        <f>IFERROR(VLOOKUP(B74,'基本情報（メール申込用）'!$A$7:$B$46,2,FALSE),"")</f>
        <v/>
      </c>
      <c r="B74" s="316"/>
      <c r="C74" s="196"/>
      <c r="D74" s="262" t="str">
        <f>IFERROR(VLOOKUP($C74,'参加選手登録表 (メール申込用)'!$B$4:$H$54,5,FALSE),"")</f>
        <v/>
      </c>
      <c r="E74" s="196"/>
      <c r="F74" s="262" t="str">
        <f>IFERROR(VLOOKUP($E74,'参加馬登録表 (メール申込用)'!$B$5:$L$55,2,FALSE),"")</f>
        <v/>
      </c>
      <c r="G74" s="263" t="str">
        <f>IF(C74=0,"",IFERROR(IF('団体情報・合計（メール申込用）'!$C$3="","",'団体情報・合計（メール申込用）'!$C$3),""))</f>
        <v/>
      </c>
      <c r="H74" s="197"/>
      <c r="I74" s="264" t="str">
        <f>IF(H74="OP",IFERROR(VLOOKUP(A74,'基本情報（メール申込用）'!$B$7:$D$46,3,FALSE),""),IFERROR(VLOOKUP(A74,'基本情報（メール申込用）'!$B$7:$D$46,2,FALSE),""))</f>
        <v/>
      </c>
    </row>
    <row r="75" spans="1:9" ht="24" customHeight="1" x14ac:dyDescent="0.25">
      <c r="A75" s="265" t="str">
        <f>IFERROR(VLOOKUP(B75,'基本情報（メール申込用）'!$A$7:$B$46,2,FALSE),"")</f>
        <v/>
      </c>
      <c r="B75" s="317"/>
      <c r="C75" s="172"/>
      <c r="D75" s="266" t="str">
        <f>IFERROR(VLOOKUP($C75,'参加選手登録表 (メール申込用)'!$B$4:$H$54,5,FALSE),"")</f>
        <v/>
      </c>
      <c r="E75" s="172"/>
      <c r="F75" s="266" t="str">
        <f>IFERROR(VLOOKUP($E75,'参加馬登録表 (メール申込用)'!$B$5:$L$55,2,FALSE),"")</f>
        <v/>
      </c>
      <c r="G75" s="267" t="str">
        <f>IF(C75=0,"",IFERROR(IF('団体情報・合計（メール申込用）'!$C$3="","",'団体情報・合計（メール申込用）'!$C$3),""))</f>
        <v/>
      </c>
      <c r="H75" s="173"/>
      <c r="I75" s="268" t="str">
        <f>IF(H75="OP",IFERROR(VLOOKUP(A75,'基本情報（メール申込用）'!$B$7:$D$46,3,FALSE),""),IFERROR(VLOOKUP(A75,'基本情報（メール申込用）'!$B$7:$D$46,2,FALSE),""))</f>
        <v/>
      </c>
    </row>
    <row r="76" spans="1:9" ht="24" customHeight="1" x14ac:dyDescent="0.25">
      <c r="A76" s="255" t="str">
        <f>IFERROR(VLOOKUP(B76,'基本情報（メール申込用）'!$A$7:$B$46,2,FALSE),"")</f>
        <v/>
      </c>
      <c r="B76" s="315"/>
      <c r="C76" s="256"/>
      <c r="D76" s="257" t="str">
        <f>IFERROR(VLOOKUP($C76,'参加選手登録表 (メール申込用)'!$B$4:$H$54,5,FALSE),"")</f>
        <v/>
      </c>
      <c r="E76" s="256"/>
      <c r="F76" s="257" t="str">
        <f>IFERROR(VLOOKUP($E76,'参加馬登録表 (メール申込用)'!$B$5:$L$55,2,FALSE),"")</f>
        <v/>
      </c>
      <c r="G76" s="258" t="str">
        <f>IF(C76=0,"",IFERROR(IF('団体情報・合計（メール申込用）'!$C$3="","",'団体情報・合計（メール申込用）'!$C$3),""))</f>
        <v/>
      </c>
      <c r="H76" s="259"/>
      <c r="I76" s="260" t="str">
        <f>IF(H76="OP",IFERROR(VLOOKUP(A76,'基本情報（メール申込用）'!$B$7:$D$46,3,FALSE),""),IFERROR(VLOOKUP(A76,'基本情報（メール申込用）'!$B$7:$D$46,2,FALSE),""))</f>
        <v/>
      </c>
    </row>
    <row r="77" spans="1:9" ht="24" customHeight="1" x14ac:dyDescent="0.25">
      <c r="A77" s="255" t="str">
        <f>IFERROR(VLOOKUP(B77,'基本情報（メール申込用）'!$A$7:$B$46,2,FALSE),"")</f>
        <v/>
      </c>
      <c r="B77" s="315"/>
      <c r="C77" s="256"/>
      <c r="D77" s="257" t="str">
        <f>IFERROR(VLOOKUP($C77,'参加選手登録表 (メール申込用)'!$B$4:$H$54,5,FALSE),"")</f>
        <v/>
      </c>
      <c r="E77" s="256"/>
      <c r="F77" s="257" t="str">
        <f>IFERROR(VLOOKUP($E77,'参加馬登録表 (メール申込用)'!$B$5:$L$55,2,FALSE),"")</f>
        <v/>
      </c>
      <c r="G77" s="258" t="str">
        <f>IF(C77=0,"",IFERROR(IF('団体情報・合計（メール申込用）'!$C$3="","",'団体情報・合計（メール申込用）'!$C$3),""))</f>
        <v/>
      </c>
      <c r="H77" s="259"/>
      <c r="I77" s="260" t="str">
        <f>IF(H77="OP",IFERROR(VLOOKUP(A77,'基本情報（メール申込用）'!$B$7:$D$46,3,FALSE),""),IFERROR(VLOOKUP(A77,'基本情報（メール申込用）'!$B$7:$D$46,2,FALSE),""))</f>
        <v/>
      </c>
    </row>
    <row r="78" spans="1:9" ht="24" customHeight="1" x14ac:dyDescent="0.25">
      <c r="A78" s="255" t="str">
        <f>IFERROR(VLOOKUP(B78,'基本情報（メール申込用）'!$A$7:$B$46,2,FALSE),"")</f>
        <v/>
      </c>
      <c r="B78" s="315"/>
      <c r="C78" s="256"/>
      <c r="D78" s="257" t="str">
        <f>IFERROR(VLOOKUP($C78,'参加選手登録表 (メール申込用)'!$B$4:$H$54,5,FALSE),"")</f>
        <v/>
      </c>
      <c r="E78" s="256"/>
      <c r="F78" s="257" t="str">
        <f>IFERROR(VLOOKUP($E78,'参加馬登録表 (メール申込用)'!$B$5:$L$55,2,FALSE),"")</f>
        <v/>
      </c>
      <c r="G78" s="258" t="str">
        <f>IF(C78=0,"",IFERROR(IF('団体情報・合計（メール申込用）'!$C$3="","",'団体情報・合計（メール申込用）'!$C$3),""))</f>
        <v/>
      </c>
      <c r="H78" s="259"/>
      <c r="I78" s="260" t="str">
        <f>IF(H78="OP",IFERROR(VLOOKUP(A78,'基本情報（メール申込用）'!$B$7:$D$46,3,FALSE),""),IFERROR(VLOOKUP(A78,'基本情報（メール申込用）'!$B$7:$D$46,2,FALSE),""))</f>
        <v/>
      </c>
    </row>
    <row r="79" spans="1:9" ht="24" customHeight="1" x14ac:dyDescent="0.25">
      <c r="A79" s="255" t="str">
        <f>IFERROR(VLOOKUP(B79,'基本情報（メール申込用）'!$A$7:$B$46,2,FALSE),"")</f>
        <v/>
      </c>
      <c r="B79" s="315"/>
      <c r="C79" s="256"/>
      <c r="D79" s="257" t="str">
        <f>IFERROR(VLOOKUP($C79,'参加選手登録表 (メール申込用)'!$B$4:$H$54,5,FALSE),"")</f>
        <v/>
      </c>
      <c r="E79" s="256"/>
      <c r="F79" s="257" t="str">
        <f>IFERROR(VLOOKUP($E79,'参加馬登録表 (メール申込用)'!$B$5:$L$55,2,FALSE),"")</f>
        <v/>
      </c>
      <c r="G79" s="258" t="str">
        <f>IF(C79=0,"",IFERROR(IF('団体情報・合計（メール申込用）'!$C$3="","",'団体情報・合計（メール申込用）'!$C$3),""))</f>
        <v/>
      </c>
      <c r="H79" s="259"/>
      <c r="I79" s="260" t="str">
        <f>IF(H79="OP",IFERROR(VLOOKUP(A79,'基本情報（メール申込用）'!$B$7:$D$46,3,FALSE),""),IFERROR(VLOOKUP(A79,'基本情報（メール申込用）'!$B$7:$D$46,2,FALSE),""))</f>
        <v/>
      </c>
    </row>
    <row r="80" spans="1:9" ht="24" customHeight="1" x14ac:dyDescent="0.25">
      <c r="A80" s="255" t="str">
        <f>IFERROR(VLOOKUP(B80,'基本情報（メール申込用）'!$A$7:$B$46,2,FALSE),"")</f>
        <v/>
      </c>
      <c r="B80" s="315"/>
      <c r="C80" s="256"/>
      <c r="D80" s="257" t="str">
        <f>IFERROR(VLOOKUP($C80,'参加選手登録表 (メール申込用)'!$B$4:$H$54,5,FALSE),"")</f>
        <v/>
      </c>
      <c r="E80" s="256"/>
      <c r="F80" s="257" t="str">
        <f>IFERROR(VLOOKUP($E80,'参加馬登録表 (メール申込用)'!$B$5:$L$55,2,FALSE),"")</f>
        <v/>
      </c>
      <c r="G80" s="258" t="str">
        <f>IF(C80=0,"",IFERROR(IF('団体情報・合計（メール申込用）'!$C$3="","",'団体情報・合計（メール申込用）'!$C$3),""))</f>
        <v/>
      </c>
      <c r="H80" s="259"/>
      <c r="I80" s="260" t="str">
        <f>IF(H80="OP",IFERROR(VLOOKUP(A80,'基本情報（メール申込用）'!$B$7:$D$46,3,FALSE),""),IFERROR(VLOOKUP(A80,'基本情報（メール申込用）'!$B$7:$D$46,2,FALSE),""))</f>
        <v/>
      </c>
    </row>
    <row r="81" spans="1:9" ht="24" customHeight="1" x14ac:dyDescent="0.25">
      <c r="A81" s="255" t="str">
        <f>IFERROR(VLOOKUP(B81,'基本情報（メール申込用）'!$A$7:$B$46,2,FALSE),"")</f>
        <v/>
      </c>
      <c r="B81" s="315"/>
      <c r="C81" s="256"/>
      <c r="D81" s="257" t="str">
        <f>IFERROR(VLOOKUP($C81,'参加選手登録表 (メール申込用)'!$B$4:$H$54,5,FALSE),"")</f>
        <v/>
      </c>
      <c r="E81" s="256"/>
      <c r="F81" s="257" t="str">
        <f>IFERROR(VLOOKUP($E81,'参加馬登録表 (メール申込用)'!$B$5:$L$55,2,FALSE),"")</f>
        <v/>
      </c>
      <c r="G81" s="258" t="str">
        <f>IF(C81=0,"",IFERROR(IF('団体情報・合計（メール申込用）'!$C$3="","",'団体情報・合計（メール申込用）'!$C$3),""))</f>
        <v/>
      </c>
      <c r="H81" s="259"/>
      <c r="I81" s="260" t="str">
        <f>IF(H81="OP",IFERROR(VLOOKUP(A81,'基本情報（メール申込用）'!$B$7:$D$46,3,FALSE),""),IFERROR(VLOOKUP(A81,'基本情報（メール申込用）'!$B$7:$D$46,2,FALSE),""))</f>
        <v/>
      </c>
    </row>
    <row r="82" spans="1:9" ht="24" customHeight="1" x14ac:dyDescent="0.25">
      <c r="A82" s="255" t="str">
        <f>IFERROR(VLOOKUP(B82,'基本情報（メール申込用）'!$A$7:$B$46,2,FALSE),"")</f>
        <v/>
      </c>
      <c r="B82" s="315"/>
      <c r="C82" s="256"/>
      <c r="D82" s="257" t="str">
        <f>IFERROR(VLOOKUP($C82,'参加選手登録表 (メール申込用)'!$B$4:$H$54,5,FALSE),"")</f>
        <v/>
      </c>
      <c r="E82" s="256"/>
      <c r="F82" s="257" t="str">
        <f>IFERROR(VLOOKUP($E82,'参加馬登録表 (メール申込用)'!$B$5:$L$55,2,FALSE),"")</f>
        <v/>
      </c>
      <c r="G82" s="258" t="str">
        <f>IF(C82=0,"",IFERROR(IF('団体情報・合計（メール申込用）'!$C$3="","",'団体情報・合計（メール申込用）'!$C$3),""))</f>
        <v/>
      </c>
      <c r="H82" s="259"/>
      <c r="I82" s="260" t="str">
        <f>IF(H82="OP",IFERROR(VLOOKUP(A82,'基本情報（メール申込用）'!$B$7:$D$46,3,FALSE),""),IFERROR(VLOOKUP(A82,'基本情報（メール申込用）'!$B$7:$D$46,2,FALSE),""))</f>
        <v/>
      </c>
    </row>
    <row r="83" spans="1:9" ht="24" customHeight="1" x14ac:dyDescent="0.25">
      <c r="A83" s="255" t="str">
        <f>IFERROR(VLOOKUP(B83,'基本情報（メール申込用）'!$A$7:$B$46,2,FALSE),"")</f>
        <v/>
      </c>
      <c r="B83" s="315"/>
      <c r="C83" s="256"/>
      <c r="D83" s="257" t="str">
        <f>IFERROR(VLOOKUP($C83,'参加選手登録表 (メール申込用)'!$B$4:$H$54,5,FALSE),"")</f>
        <v/>
      </c>
      <c r="E83" s="256"/>
      <c r="F83" s="257" t="str">
        <f>IFERROR(VLOOKUP($E83,'参加馬登録表 (メール申込用)'!$B$5:$L$55,2,FALSE),"")</f>
        <v/>
      </c>
      <c r="G83" s="258" t="str">
        <f>IF(C83=0,"",IFERROR(IF('団体情報・合計（メール申込用）'!$C$3="","",'団体情報・合計（メール申込用）'!$C$3),""))</f>
        <v/>
      </c>
      <c r="H83" s="259"/>
      <c r="I83" s="260" t="str">
        <f>IF(H83="OP",IFERROR(VLOOKUP(A83,'基本情報（メール申込用）'!$B$7:$D$46,3,FALSE),""),IFERROR(VLOOKUP(A83,'基本情報（メール申込用）'!$B$7:$D$46,2,FALSE),""))</f>
        <v/>
      </c>
    </row>
    <row r="84" spans="1:9" ht="24" customHeight="1" thickBot="1" x14ac:dyDescent="0.3">
      <c r="A84" s="269" t="str">
        <f>IFERROR(VLOOKUP(B84,'基本情報（メール申込用）'!$A$7:$B$46,2,FALSE),"")</f>
        <v/>
      </c>
      <c r="B84" s="318"/>
      <c r="C84" s="270"/>
      <c r="D84" s="271" t="str">
        <f>IFERROR(VLOOKUP($C84,'参加選手登録表 (メール申込用)'!$B$4:$H$54,5,FALSE),"")</f>
        <v/>
      </c>
      <c r="E84" s="270"/>
      <c r="F84" s="271" t="str">
        <f>IFERROR(VLOOKUP($E84,'参加馬登録表 (メール申込用)'!$B$5:$L$55,2,FALSE),"")</f>
        <v/>
      </c>
      <c r="G84" s="272" t="str">
        <f>IF(C84=0,"",IFERROR(IF('団体情報・合計（メール申込用）'!$C$3="","",'団体情報・合計（メール申込用）'!$C$3),""))</f>
        <v/>
      </c>
      <c r="H84" s="273"/>
      <c r="I84" s="274" t="str">
        <f>IF(H84="OP",IFERROR(VLOOKUP(A84,'基本情報（メール申込用）'!$B$7:$D$46,3,FALSE),""),IFERROR(VLOOKUP(A84,'基本情報（メール申込用）'!$B$7:$D$46,2,FALSE),""))</f>
        <v/>
      </c>
    </row>
    <row r="85" spans="1:9" ht="24" customHeight="1" x14ac:dyDescent="0.25">
      <c r="A85" s="275" t="str">
        <f>IFERROR(VLOOKUP(B85,'基本情報（メール申込用）'!$A$7:$B$46,2,FALSE),"")</f>
        <v/>
      </c>
      <c r="B85" s="319"/>
      <c r="C85" s="193"/>
      <c r="D85" s="276" t="str">
        <f>IFERROR(VLOOKUP($C85,'参加選手登録表 (メール申込用)'!$B$4:$H$54,5,FALSE),"")</f>
        <v/>
      </c>
      <c r="E85" s="193"/>
      <c r="F85" s="276" t="str">
        <f>IFERROR(VLOOKUP($E85,'参加馬登録表 (メール申込用)'!$B$5:$L$55,2,FALSE),"")</f>
        <v/>
      </c>
      <c r="G85" s="277" t="str">
        <f>IF(C85=0,"",IFERROR(IF('団体情報・合計（メール申込用）'!$C$3="","",'団体情報・合計（メール申込用）'!$C$3),""))</f>
        <v/>
      </c>
      <c r="H85" s="194"/>
      <c r="I85" s="278" t="str">
        <f>IF(H85="OP",IFERROR(VLOOKUP(A85,'基本情報（メール申込用）'!$B$7:$D$46,3,FALSE),""),IFERROR(VLOOKUP(A85,'基本情報（メール申込用）'!$B$7:$D$46,2,FALSE),""))</f>
        <v/>
      </c>
    </row>
    <row r="86" spans="1:9" ht="24" customHeight="1" x14ac:dyDescent="0.25">
      <c r="A86" s="255" t="str">
        <f>IFERROR(VLOOKUP(B86,'基本情報（メール申込用）'!$A$7:$B$46,2,FALSE),"")</f>
        <v/>
      </c>
      <c r="B86" s="315"/>
      <c r="C86" s="256"/>
      <c r="D86" s="257" t="str">
        <f>IFERROR(VLOOKUP($C86,'参加選手登録表 (メール申込用)'!$B$4:$H$54,5,FALSE),"")</f>
        <v/>
      </c>
      <c r="E86" s="256"/>
      <c r="F86" s="257" t="str">
        <f>IFERROR(VLOOKUP($E86,'参加馬登録表 (メール申込用)'!$B$5:$L$55,2,FALSE),"")</f>
        <v/>
      </c>
      <c r="G86" s="258" t="str">
        <f>IF(C86=0,"",IFERROR(IF('団体情報・合計（メール申込用）'!$C$3="","",'団体情報・合計（メール申込用）'!$C$3),""))</f>
        <v/>
      </c>
      <c r="H86" s="259"/>
      <c r="I86" s="260" t="str">
        <f>IF(H86="OP",IFERROR(VLOOKUP(A86,'基本情報（メール申込用）'!$B$7:$D$46,3,FALSE),""),IFERROR(VLOOKUP(A86,'基本情報（メール申込用）'!$B$7:$D$46,2,FALSE),""))</f>
        <v/>
      </c>
    </row>
    <row r="87" spans="1:9" ht="24" customHeight="1" x14ac:dyDescent="0.25">
      <c r="A87" s="255" t="str">
        <f>IFERROR(VLOOKUP(B87,'基本情報（メール申込用）'!$A$7:$B$46,2,FALSE),"")</f>
        <v/>
      </c>
      <c r="B87" s="315"/>
      <c r="C87" s="256"/>
      <c r="D87" s="257" t="str">
        <f>IFERROR(VLOOKUP($C87,'参加選手登録表 (メール申込用)'!$B$4:$H$54,5,FALSE),"")</f>
        <v/>
      </c>
      <c r="E87" s="256"/>
      <c r="F87" s="257" t="str">
        <f>IFERROR(VLOOKUP($E87,'参加馬登録表 (メール申込用)'!$B$5:$L$55,2,FALSE),"")</f>
        <v/>
      </c>
      <c r="G87" s="258" t="str">
        <f>IF(C87=0,"",IFERROR(IF('団体情報・合計（メール申込用）'!$C$3="","",'団体情報・合計（メール申込用）'!$C$3),""))</f>
        <v/>
      </c>
      <c r="H87" s="259"/>
      <c r="I87" s="260" t="str">
        <f>IF(H87="OP",IFERROR(VLOOKUP(A87,'基本情報（メール申込用）'!$B$7:$D$46,3,FALSE),""),IFERROR(VLOOKUP(A87,'基本情報（メール申込用）'!$B$7:$D$46,2,FALSE),""))</f>
        <v/>
      </c>
    </row>
    <row r="88" spans="1:9" ht="24" customHeight="1" x14ac:dyDescent="0.25">
      <c r="A88" s="255" t="str">
        <f>IFERROR(VLOOKUP(B88,'基本情報（メール申込用）'!$A$7:$B$46,2,FALSE),"")</f>
        <v/>
      </c>
      <c r="B88" s="315"/>
      <c r="C88" s="256"/>
      <c r="D88" s="257" t="str">
        <f>IFERROR(VLOOKUP($C88,'参加選手登録表 (メール申込用)'!$B$4:$H$54,5,FALSE),"")</f>
        <v/>
      </c>
      <c r="E88" s="256"/>
      <c r="F88" s="257" t="str">
        <f>IFERROR(VLOOKUP($E88,'参加馬登録表 (メール申込用)'!$B$5:$L$55,2,FALSE),"")</f>
        <v/>
      </c>
      <c r="G88" s="258" t="str">
        <f>IF(C88=0,"",IFERROR(IF('団体情報・合計（メール申込用）'!$C$3="","",'団体情報・合計（メール申込用）'!$C$3),""))</f>
        <v/>
      </c>
      <c r="H88" s="259"/>
      <c r="I88" s="260" t="str">
        <f>IF(H88="OP",IFERROR(VLOOKUP(A88,'基本情報（メール申込用）'!$B$7:$D$46,3,FALSE),""),IFERROR(VLOOKUP(A88,'基本情報（メール申込用）'!$B$7:$D$46,2,FALSE),""))</f>
        <v/>
      </c>
    </row>
    <row r="89" spans="1:9" ht="24" customHeight="1" x14ac:dyDescent="0.25">
      <c r="A89" s="255" t="str">
        <f>IFERROR(VLOOKUP(B89,'基本情報（メール申込用）'!$A$7:$B$46,2,FALSE),"")</f>
        <v/>
      </c>
      <c r="B89" s="315"/>
      <c r="C89" s="256"/>
      <c r="D89" s="257" t="str">
        <f>IFERROR(VLOOKUP($C89,'参加選手登録表 (メール申込用)'!$B$4:$H$54,5,FALSE),"")</f>
        <v/>
      </c>
      <c r="E89" s="256"/>
      <c r="F89" s="257" t="str">
        <f>IFERROR(VLOOKUP($E89,'参加馬登録表 (メール申込用)'!$B$5:$L$55,2,FALSE),"")</f>
        <v/>
      </c>
      <c r="G89" s="258" t="str">
        <f>IF(C89=0,"",IFERROR(IF('団体情報・合計（メール申込用）'!$C$3="","",'団体情報・合計（メール申込用）'!$C$3),""))</f>
        <v/>
      </c>
      <c r="H89" s="259"/>
      <c r="I89" s="260" t="str">
        <f>IF(H89="OP",IFERROR(VLOOKUP(A89,'基本情報（メール申込用）'!$B$7:$D$46,3,FALSE),""),IFERROR(VLOOKUP(A89,'基本情報（メール申込用）'!$B$7:$D$46,2,FALSE),""))</f>
        <v/>
      </c>
    </row>
    <row r="90" spans="1:9" ht="24" customHeight="1" x14ac:dyDescent="0.25">
      <c r="A90" s="255" t="str">
        <f>IFERROR(VLOOKUP(B90,'基本情報（メール申込用）'!$A$7:$B$46,2,FALSE),"")</f>
        <v/>
      </c>
      <c r="B90" s="315"/>
      <c r="C90" s="256"/>
      <c r="D90" s="257" t="str">
        <f>IFERROR(VLOOKUP($C90,'参加選手登録表 (メール申込用)'!$B$4:$H$54,5,FALSE),"")</f>
        <v/>
      </c>
      <c r="E90" s="256"/>
      <c r="F90" s="257" t="str">
        <f>IFERROR(VLOOKUP($E90,'参加馬登録表 (メール申込用)'!$B$5:$L$55,2,FALSE),"")</f>
        <v/>
      </c>
      <c r="G90" s="258" t="str">
        <f>IF(C90=0,"",IFERROR(IF('団体情報・合計（メール申込用）'!$C$3="","",'団体情報・合計（メール申込用）'!$C$3),""))</f>
        <v/>
      </c>
      <c r="H90" s="259"/>
      <c r="I90" s="260" t="str">
        <f>IF(H90="OP",IFERROR(VLOOKUP(A90,'基本情報（メール申込用）'!$B$7:$D$46,3,FALSE),""),IFERROR(VLOOKUP(A90,'基本情報（メール申込用）'!$B$7:$D$46,2,FALSE),""))</f>
        <v/>
      </c>
    </row>
    <row r="91" spans="1:9" ht="24" customHeight="1" x14ac:dyDescent="0.25">
      <c r="A91" s="255" t="str">
        <f>IFERROR(VLOOKUP(B91,'基本情報（メール申込用）'!$A$7:$B$46,2,FALSE),"")</f>
        <v/>
      </c>
      <c r="B91" s="315"/>
      <c r="C91" s="256"/>
      <c r="D91" s="257" t="str">
        <f>IFERROR(VLOOKUP($C91,'参加選手登録表 (メール申込用)'!$B$4:$H$54,5,FALSE),"")</f>
        <v/>
      </c>
      <c r="E91" s="256"/>
      <c r="F91" s="257" t="str">
        <f>IFERROR(VLOOKUP($E91,'参加馬登録表 (メール申込用)'!$B$5:$L$55,2,FALSE),"")</f>
        <v/>
      </c>
      <c r="G91" s="258" t="str">
        <f>IF(C91=0,"",IFERROR(IF('団体情報・合計（メール申込用）'!$C$3="","",'団体情報・合計（メール申込用）'!$C$3),""))</f>
        <v/>
      </c>
      <c r="H91" s="259"/>
      <c r="I91" s="260" t="str">
        <f>IF(H91="OP",IFERROR(VLOOKUP(A91,'基本情報（メール申込用）'!$B$7:$D$46,3,FALSE),""),IFERROR(VLOOKUP(A91,'基本情報（メール申込用）'!$B$7:$D$46,2,FALSE),""))</f>
        <v/>
      </c>
    </row>
    <row r="92" spans="1:9" ht="24" customHeight="1" x14ac:dyDescent="0.25">
      <c r="A92" s="255" t="str">
        <f>IFERROR(VLOOKUP(B92,'基本情報（メール申込用）'!$A$7:$B$46,2,FALSE),"")</f>
        <v/>
      </c>
      <c r="B92" s="315"/>
      <c r="C92" s="256"/>
      <c r="D92" s="257" t="str">
        <f>IFERROR(VLOOKUP($C92,'参加選手登録表 (メール申込用)'!$B$4:$H$54,5,FALSE),"")</f>
        <v/>
      </c>
      <c r="E92" s="256"/>
      <c r="F92" s="257" t="str">
        <f>IFERROR(VLOOKUP($E92,'参加馬登録表 (メール申込用)'!$B$5:$L$55,2,FALSE),"")</f>
        <v/>
      </c>
      <c r="G92" s="258" t="str">
        <f>IF(C92=0,"",IFERROR(IF('団体情報・合計（メール申込用）'!$C$3="","",'団体情報・合計（メール申込用）'!$C$3),""))</f>
        <v/>
      </c>
      <c r="H92" s="259"/>
      <c r="I92" s="260" t="str">
        <f>IF(H92="OP",IFERROR(VLOOKUP(A92,'基本情報（メール申込用）'!$B$7:$D$46,3,FALSE),""),IFERROR(VLOOKUP(A92,'基本情報（メール申込用）'!$B$7:$D$46,2,FALSE),""))</f>
        <v/>
      </c>
    </row>
    <row r="93" spans="1:9" ht="24" customHeight="1" x14ac:dyDescent="0.25">
      <c r="A93" s="255" t="str">
        <f>IFERROR(VLOOKUP(B93,'基本情報（メール申込用）'!$A$7:$B$46,2,FALSE),"")</f>
        <v/>
      </c>
      <c r="B93" s="315"/>
      <c r="C93" s="256"/>
      <c r="D93" s="257" t="str">
        <f>IFERROR(VLOOKUP($C93,'参加選手登録表 (メール申込用)'!$B$4:$H$54,5,FALSE),"")</f>
        <v/>
      </c>
      <c r="E93" s="256"/>
      <c r="F93" s="257" t="str">
        <f>IFERROR(VLOOKUP($E93,'参加馬登録表 (メール申込用)'!$B$5:$L$55,2,FALSE),"")</f>
        <v/>
      </c>
      <c r="G93" s="258" t="str">
        <f>IF(C93=0,"",IFERROR(IF('団体情報・合計（メール申込用）'!$C$3="","",'団体情報・合計（メール申込用）'!$C$3),""))</f>
        <v/>
      </c>
      <c r="H93" s="259"/>
      <c r="I93" s="260" t="str">
        <f>IF(H93="OP",IFERROR(VLOOKUP(A93,'基本情報（メール申込用）'!$B$7:$D$46,3,FALSE),""),IFERROR(VLOOKUP(A93,'基本情報（メール申込用）'!$B$7:$D$46,2,FALSE),""))</f>
        <v/>
      </c>
    </row>
    <row r="94" spans="1:9" ht="24" customHeight="1" thickBot="1" x14ac:dyDescent="0.3">
      <c r="A94" s="261" t="str">
        <f>IFERROR(VLOOKUP(B94,'基本情報（メール申込用）'!$A$7:$B$46,2,FALSE),"")</f>
        <v/>
      </c>
      <c r="B94" s="316"/>
      <c r="C94" s="196"/>
      <c r="D94" s="262" t="str">
        <f>IFERROR(VLOOKUP($C94,'参加選手登録表 (メール申込用)'!$B$4:$H$54,5,FALSE),"")</f>
        <v/>
      </c>
      <c r="E94" s="196"/>
      <c r="F94" s="262" t="str">
        <f>IFERROR(VLOOKUP($E94,'参加馬登録表 (メール申込用)'!$B$5:$L$55,2,FALSE),"")</f>
        <v/>
      </c>
      <c r="G94" s="263" t="str">
        <f>IF(C94=0,"",IFERROR(IF('団体情報・合計（メール申込用）'!$C$3="","",'団体情報・合計（メール申込用）'!$C$3),""))</f>
        <v/>
      </c>
      <c r="H94" s="197"/>
      <c r="I94" s="264" t="str">
        <f>IF(H94="OP",IFERROR(VLOOKUP(A94,'基本情報（メール申込用）'!$B$7:$D$46,3,FALSE),""),IFERROR(VLOOKUP(A94,'基本情報（メール申込用）'!$B$7:$D$46,2,FALSE),""))</f>
        <v/>
      </c>
    </row>
    <row r="95" spans="1:9" ht="24" customHeight="1" x14ac:dyDescent="0.25">
      <c r="A95" s="265" t="str">
        <f>IFERROR(VLOOKUP(B95,'基本情報（メール申込用）'!$A$7:$B$46,2,FALSE),"")</f>
        <v/>
      </c>
      <c r="B95" s="317"/>
      <c r="C95" s="172"/>
      <c r="D95" s="266" t="str">
        <f>IFERROR(VLOOKUP($C95,'参加選手登録表 (メール申込用)'!$B$4:$H$54,5,FALSE),"")</f>
        <v/>
      </c>
      <c r="E95" s="172"/>
      <c r="F95" s="266" t="str">
        <f>IFERROR(VLOOKUP($E95,'参加馬登録表 (メール申込用)'!$B$5:$L$55,2,FALSE),"")</f>
        <v/>
      </c>
      <c r="G95" s="267" t="str">
        <f>IF(C95=0,"",IFERROR(IF('団体情報・合計（メール申込用）'!$C$3="","",'団体情報・合計（メール申込用）'!$C$3),""))</f>
        <v/>
      </c>
      <c r="H95" s="173"/>
      <c r="I95" s="268" t="str">
        <f>IF(H95="OP",IFERROR(VLOOKUP(A95,'基本情報（メール申込用）'!$B$7:$D$46,3,FALSE),""),IFERROR(VLOOKUP(A95,'基本情報（メール申込用）'!$B$7:$D$46,2,FALSE),""))</f>
        <v/>
      </c>
    </row>
    <row r="96" spans="1:9" ht="24" customHeight="1" x14ac:dyDescent="0.25">
      <c r="A96" s="255" t="str">
        <f>IFERROR(VLOOKUP(B96,'基本情報（メール申込用）'!$A$7:$B$46,2,FALSE),"")</f>
        <v/>
      </c>
      <c r="B96" s="315"/>
      <c r="C96" s="256"/>
      <c r="D96" s="257" t="str">
        <f>IFERROR(VLOOKUP($C96,'参加選手登録表 (メール申込用)'!$B$4:$H$54,5,FALSE),"")</f>
        <v/>
      </c>
      <c r="E96" s="256"/>
      <c r="F96" s="257" t="str">
        <f>IFERROR(VLOOKUP($E96,'参加馬登録表 (メール申込用)'!$B$5:$L$55,2,FALSE),"")</f>
        <v/>
      </c>
      <c r="G96" s="258" t="str">
        <f>IF(C96=0,"",IFERROR(IF('団体情報・合計（メール申込用）'!$C$3="","",'団体情報・合計（メール申込用）'!$C$3),""))</f>
        <v/>
      </c>
      <c r="H96" s="259"/>
      <c r="I96" s="260" t="str">
        <f>IF(H96="OP",IFERROR(VLOOKUP(A96,'基本情報（メール申込用）'!$B$7:$D$46,3,FALSE),""),IFERROR(VLOOKUP(A96,'基本情報（メール申込用）'!$B$7:$D$46,2,FALSE),""))</f>
        <v/>
      </c>
    </row>
    <row r="97" spans="1:9" ht="24" customHeight="1" x14ac:dyDescent="0.25">
      <c r="A97" s="255" t="str">
        <f>IFERROR(VLOOKUP(B97,'基本情報（メール申込用）'!$A$7:$B$46,2,FALSE),"")</f>
        <v/>
      </c>
      <c r="B97" s="315"/>
      <c r="C97" s="256"/>
      <c r="D97" s="257" t="str">
        <f>IFERROR(VLOOKUP($C97,'参加選手登録表 (メール申込用)'!$B$4:$H$54,5,FALSE),"")</f>
        <v/>
      </c>
      <c r="E97" s="256"/>
      <c r="F97" s="257" t="str">
        <f>IFERROR(VLOOKUP($E97,'参加馬登録表 (メール申込用)'!$B$5:$L$55,2,FALSE),"")</f>
        <v/>
      </c>
      <c r="G97" s="258" t="str">
        <f>IF(C97=0,"",IFERROR(IF('団体情報・合計（メール申込用）'!$C$3="","",'団体情報・合計（メール申込用）'!$C$3),""))</f>
        <v/>
      </c>
      <c r="H97" s="259"/>
      <c r="I97" s="260" t="str">
        <f>IF(H97="OP",IFERROR(VLOOKUP(A97,'基本情報（メール申込用）'!$B$7:$D$46,3,FALSE),""),IFERROR(VLOOKUP(A97,'基本情報（メール申込用）'!$B$7:$D$46,2,FALSE),""))</f>
        <v/>
      </c>
    </row>
    <row r="98" spans="1:9" ht="24" customHeight="1" x14ac:dyDescent="0.25">
      <c r="A98" s="255" t="str">
        <f>IFERROR(VLOOKUP(B98,'基本情報（メール申込用）'!$A$7:$B$46,2,FALSE),"")</f>
        <v/>
      </c>
      <c r="B98" s="315"/>
      <c r="C98" s="256"/>
      <c r="D98" s="257" t="str">
        <f>IFERROR(VLOOKUP($C98,'参加選手登録表 (メール申込用)'!$B$4:$H$54,5,FALSE),"")</f>
        <v/>
      </c>
      <c r="E98" s="256"/>
      <c r="F98" s="257" t="str">
        <f>IFERROR(VLOOKUP($E98,'参加馬登録表 (メール申込用)'!$B$5:$L$55,2,FALSE),"")</f>
        <v/>
      </c>
      <c r="G98" s="258" t="str">
        <f>IF(C98=0,"",IFERROR(IF('団体情報・合計（メール申込用）'!$C$3="","",'団体情報・合計（メール申込用）'!$C$3),""))</f>
        <v/>
      </c>
      <c r="H98" s="259"/>
      <c r="I98" s="260" t="str">
        <f>IF(H98="OP",IFERROR(VLOOKUP(A98,'基本情報（メール申込用）'!$B$7:$D$46,3,FALSE),""),IFERROR(VLOOKUP(A98,'基本情報（メール申込用）'!$B$7:$D$46,2,FALSE),""))</f>
        <v/>
      </c>
    </row>
    <row r="99" spans="1:9" ht="24" customHeight="1" x14ac:dyDescent="0.25">
      <c r="A99" s="255" t="str">
        <f>IFERROR(VLOOKUP(B99,'基本情報（メール申込用）'!$A$7:$B$46,2,FALSE),"")</f>
        <v/>
      </c>
      <c r="B99" s="315"/>
      <c r="C99" s="256"/>
      <c r="D99" s="257" t="str">
        <f>IFERROR(VLOOKUP($C99,'参加選手登録表 (メール申込用)'!$B$4:$H$54,5,FALSE),"")</f>
        <v/>
      </c>
      <c r="E99" s="256"/>
      <c r="F99" s="257" t="str">
        <f>IFERROR(VLOOKUP($E99,'参加馬登録表 (メール申込用)'!$B$5:$L$55,2,FALSE),"")</f>
        <v/>
      </c>
      <c r="G99" s="258" t="str">
        <f>IF(C99=0,"",IFERROR(IF('団体情報・合計（メール申込用）'!$C$3="","",'団体情報・合計（メール申込用）'!$C$3),""))</f>
        <v/>
      </c>
      <c r="H99" s="259"/>
      <c r="I99" s="260" t="str">
        <f>IF(H99="OP",IFERROR(VLOOKUP(A99,'基本情報（メール申込用）'!$B$7:$D$46,3,FALSE),""),IFERROR(VLOOKUP(A99,'基本情報（メール申込用）'!$B$7:$D$46,2,FALSE),""))</f>
        <v/>
      </c>
    </row>
    <row r="100" spans="1:9" ht="24" customHeight="1" x14ac:dyDescent="0.25">
      <c r="A100" s="255" t="str">
        <f>IFERROR(VLOOKUP(B100,'基本情報（メール申込用）'!$A$7:$B$46,2,FALSE),"")</f>
        <v/>
      </c>
      <c r="B100" s="315"/>
      <c r="C100" s="256"/>
      <c r="D100" s="257" t="str">
        <f>IFERROR(VLOOKUP($C100,'参加選手登録表 (メール申込用)'!$B$4:$H$54,5,FALSE),"")</f>
        <v/>
      </c>
      <c r="E100" s="256"/>
      <c r="F100" s="257" t="str">
        <f>IFERROR(VLOOKUP($E100,'参加馬登録表 (メール申込用)'!$B$5:$L$55,2,FALSE),"")</f>
        <v/>
      </c>
      <c r="G100" s="258" t="str">
        <f>IF(C100=0,"",IFERROR(IF('団体情報・合計（メール申込用）'!$C$3="","",'団体情報・合計（メール申込用）'!$C$3),""))</f>
        <v/>
      </c>
      <c r="H100" s="259"/>
      <c r="I100" s="260" t="str">
        <f>IF(H100="OP",IFERROR(VLOOKUP(A100,'基本情報（メール申込用）'!$B$7:$D$46,3,FALSE),""),IFERROR(VLOOKUP(A100,'基本情報（メール申込用）'!$B$7:$D$46,2,FALSE),""))</f>
        <v/>
      </c>
    </row>
    <row r="101" spans="1:9" ht="24" customHeight="1" x14ac:dyDescent="0.25">
      <c r="A101" s="255" t="str">
        <f>IFERROR(VLOOKUP(B101,'基本情報（メール申込用）'!$A$7:$B$46,2,FALSE),"")</f>
        <v/>
      </c>
      <c r="B101" s="315"/>
      <c r="C101" s="256"/>
      <c r="D101" s="257" t="str">
        <f>IFERROR(VLOOKUP($C101,'参加選手登録表 (メール申込用)'!$B$4:$H$54,5,FALSE),"")</f>
        <v/>
      </c>
      <c r="E101" s="256"/>
      <c r="F101" s="257" t="str">
        <f>IFERROR(VLOOKUP($E101,'参加馬登録表 (メール申込用)'!$B$5:$L$55,2,FALSE),"")</f>
        <v/>
      </c>
      <c r="G101" s="258" t="str">
        <f>IF(C101=0,"",IFERROR(IF('団体情報・合計（メール申込用）'!$C$3="","",'団体情報・合計（メール申込用）'!$C$3),""))</f>
        <v/>
      </c>
      <c r="H101" s="259"/>
      <c r="I101" s="260" t="str">
        <f>IF(H101="OP",IFERROR(VLOOKUP(A101,'基本情報（メール申込用）'!$B$7:$D$46,3,FALSE),""),IFERROR(VLOOKUP(A101,'基本情報（メール申込用）'!$B$7:$D$46,2,FALSE),""))</f>
        <v/>
      </c>
    </row>
    <row r="102" spans="1:9" ht="24" customHeight="1" x14ac:dyDescent="0.25">
      <c r="A102" s="255" t="str">
        <f>IFERROR(VLOOKUP(B102,'基本情報（メール申込用）'!$A$7:$B$46,2,FALSE),"")</f>
        <v/>
      </c>
      <c r="B102" s="315"/>
      <c r="C102" s="256"/>
      <c r="D102" s="257" t="str">
        <f>IFERROR(VLOOKUP($C102,'参加選手登録表 (メール申込用)'!$B$4:$H$54,5,FALSE),"")</f>
        <v/>
      </c>
      <c r="E102" s="256"/>
      <c r="F102" s="257" t="str">
        <f>IFERROR(VLOOKUP($E102,'参加馬登録表 (メール申込用)'!$B$5:$L$55,2,FALSE),"")</f>
        <v/>
      </c>
      <c r="G102" s="258" t="str">
        <f>IF(C102=0,"",IFERROR(IF('団体情報・合計（メール申込用）'!$C$3="","",'団体情報・合計（メール申込用）'!$C$3),""))</f>
        <v/>
      </c>
      <c r="H102" s="259"/>
      <c r="I102" s="260" t="str">
        <f>IF(H102="OP",IFERROR(VLOOKUP(A102,'基本情報（メール申込用）'!$B$7:$D$46,3,FALSE),""),IFERROR(VLOOKUP(A102,'基本情報（メール申込用）'!$B$7:$D$46,2,FALSE),""))</f>
        <v/>
      </c>
    </row>
    <row r="103" spans="1:9" ht="24" customHeight="1" x14ac:dyDescent="0.25">
      <c r="A103" s="255" t="str">
        <f>IFERROR(VLOOKUP(B103,'基本情報（メール申込用）'!$A$7:$B$46,2,FALSE),"")</f>
        <v/>
      </c>
      <c r="B103" s="315"/>
      <c r="C103" s="256"/>
      <c r="D103" s="257" t="str">
        <f>IFERROR(VLOOKUP($C103,'参加選手登録表 (メール申込用)'!$B$4:$H$54,5,FALSE),"")</f>
        <v/>
      </c>
      <c r="E103" s="256"/>
      <c r="F103" s="257" t="str">
        <f>IFERROR(VLOOKUP($E103,'参加馬登録表 (メール申込用)'!$B$5:$L$55,2,FALSE),"")</f>
        <v/>
      </c>
      <c r="G103" s="258" t="str">
        <f>IF(C103=0,"",IFERROR(IF('団体情報・合計（メール申込用）'!$C$3="","",'団体情報・合計（メール申込用）'!$C$3),""))</f>
        <v/>
      </c>
      <c r="H103" s="259"/>
      <c r="I103" s="260" t="str">
        <f>IF(H103="OP",IFERROR(VLOOKUP(A103,'基本情報（メール申込用）'!$B$7:$D$46,3,FALSE),""),IFERROR(VLOOKUP(A103,'基本情報（メール申込用）'!$B$7:$D$46,2,FALSE),""))</f>
        <v/>
      </c>
    </row>
    <row r="104" spans="1:9" ht="24" customHeight="1" thickBot="1" x14ac:dyDescent="0.3">
      <c r="A104" s="269" t="str">
        <f>IFERROR(VLOOKUP(B104,'基本情報（メール申込用）'!$A$7:$B$46,2,FALSE),"")</f>
        <v/>
      </c>
      <c r="B104" s="318"/>
      <c r="C104" s="270"/>
      <c r="D104" s="271" t="str">
        <f>IFERROR(VLOOKUP($C104,'参加選手登録表 (メール申込用)'!$B$4:$H$54,5,FALSE),"")</f>
        <v/>
      </c>
      <c r="E104" s="270"/>
      <c r="F104" s="271" t="str">
        <f>IFERROR(VLOOKUP($E104,'参加馬登録表 (メール申込用)'!$B$5:$L$55,2,FALSE),"")</f>
        <v/>
      </c>
      <c r="G104" s="272" t="str">
        <f>IF(C104=0,"",IFERROR(IF('団体情報・合計（メール申込用）'!$C$3="","",'団体情報・合計（メール申込用）'!$C$3),""))</f>
        <v/>
      </c>
      <c r="H104" s="273"/>
      <c r="I104" s="274" t="str">
        <f>IF(H104="OP",IFERROR(VLOOKUP(A104,'基本情報（メール申込用）'!$B$7:$D$46,3,FALSE),""),IFERROR(VLOOKUP(A104,'基本情報（メール申込用）'!$B$7:$D$46,2,FALSE),""))</f>
        <v/>
      </c>
    </row>
    <row r="105" spans="1:9" ht="24" customHeight="1" x14ac:dyDescent="0.25">
      <c r="A105" s="275" t="str">
        <f>IFERROR(VLOOKUP(B105,'基本情報（メール申込用）'!$A$7:$B$46,2,FALSE),"")</f>
        <v/>
      </c>
      <c r="B105" s="319"/>
      <c r="C105" s="193"/>
      <c r="D105" s="276" t="str">
        <f>IFERROR(VLOOKUP($C105,'参加選手登録表 (メール申込用)'!$B$4:$H$54,5,FALSE),"")</f>
        <v/>
      </c>
      <c r="E105" s="193"/>
      <c r="F105" s="276" t="str">
        <f>IFERROR(VLOOKUP($E105,'参加馬登録表 (メール申込用)'!$B$5:$L$55,2,FALSE),"")</f>
        <v/>
      </c>
      <c r="G105" s="277" t="str">
        <f>IF(C105=0,"",IFERROR(IF('団体情報・合計（メール申込用）'!$C$3="","",'団体情報・合計（メール申込用）'!$C$3),""))</f>
        <v/>
      </c>
      <c r="H105" s="194"/>
      <c r="I105" s="278" t="str">
        <f>IF(H105="OP",IFERROR(VLOOKUP(A105,'基本情報（メール申込用）'!$B$7:$D$46,3,FALSE),""),IFERROR(VLOOKUP(A105,'基本情報（メール申込用）'!$B$7:$D$46,2,FALSE),""))</f>
        <v/>
      </c>
    </row>
    <row r="106" spans="1:9" ht="24" customHeight="1" x14ac:dyDescent="0.25">
      <c r="A106" s="255" t="str">
        <f>IFERROR(VLOOKUP(B106,'基本情報（メール申込用）'!$A$7:$B$46,2,FALSE),"")</f>
        <v/>
      </c>
      <c r="B106" s="315"/>
      <c r="C106" s="256"/>
      <c r="D106" s="257" t="str">
        <f>IFERROR(VLOOKUP($C106,'参加選手登録表 (メール申込用)'!$B$4:$H$54,5,FALSE),"")</f>
        <v/>
      </c>
      <c r="E106" s="256"/>
      <c r="F106" s="257" t="str">
        <f>IFERROR(VLOOKUP($E106,'参加馬登録表 (メール申込用)'!$B$5:$L$55,2,FALSE),"")</f>
        <v/>
      </c>
      <c r="G106" s="258" t="str">
        <f>IF(C106=0,"",IFERROR(IF('団体情報・合計（メール申込用）'!$C$3="","",'団体情報・合計（メール申込用）'!$C$3),""))</f>
        <v/>
      </c>
      <c r="H106" s="259"/>
      <c r="I106" s="260" t="str">
        <f>IF(H106="OP",IFERROR(VLOOKUP(A106,'基本情報（メール申込用）'!$B$7:$D$46,3,FALSE),""),IFERROR(VLOOKUP(A106,'基本情報（メール申込用）'!$B$7:$D$46,2,FALSE),""))</f>
        <v/>
      </c>
    </row>
    <row r="107" spans="1:9" ht="24" customHeight="1" x14ac:dyDescent="0.25">
      <c r="A107" s="255" t="str">
        <f>IFERROR(VLOOKUP(B107,'基本情報（メール申込用）'!$A$7:$B$46,2,FALSE),"")</f>
        <v/>
      </c>
      <c r="B107" s="315"/>
      <c r="C107" s="256"/>
      <c r="D107" s="257" t="str">
        <f>IFERROR(VLOOKUP($C107,'参加選手登録表 (メール申込用)'!$B$4:$H$54,5,FALSE),"")</f>
        <v/>
      </c>
      <c r="E107" s="256"/>
      <c r="F107" s="257" t="str">
        <f>IFERROR(VLOOKUP($E107,'参加馬登録表 (メール申込用)'!$B$5:$L$55,2,FALSE),"")</f>
        <v/>
      </c>
      <c r="G107" s="258" t="str">
        <f>IF(C107=0,"",IFERROR(IF('団体情報・合計（メール申込用）'!$C$3="","",'団体情報・合計（メール申込用）'!$C$3),""))</f>
        <v/>
      </c>
      <c r="H107" s="259"/>
      <c r="I107" s="260" t="str">
        <f>IF(H107="OP",IFERROR(VLOOKUP(A107,'基本情報（メール申込用）'!$B$7:$D$46,3,FALSE),""),IFERROR(VLOOKUP(A107,'基本情報（メール申込用）'!$B$7:$D$46,2,FALSE),""))</f>
        <v/>
      </c>
    </row>
    <row r="108" spans="1:9" ht="24" customHeight="1" x14ac:dyDescent="0.25">
      <c r="A108" s="255" t="str">
        <f>IFERROR(VLOOKUP(B108,'基本情報（メール申込用）'!$A$7:$B$46,2,FALSE),"")</f>
        <v/>
      </c>
      <c r="B108" s="315"/>
      <c r="C108" s="256"/>
      <c r="D108" s="257" t="str">
        <f>IFERROR(VLOOKUP($C108,'参加選手登録表 (メール申込用)'!$B$4:$H$54,5,FALSE),"")</f>
        <v/>
      </c>
      <c r="E108" s="256"/>
      <c r="F108" s="257" t="str">
        <f>IFERROR(VLOOKUP($E108,'参加馬登録表 (メール申込用)'!$B$5:$L$55,2,FALSE),"")</f>
        <v/>
      </c>
      <c r="G108" s="258" t="str">
        <f>IF(C108=0,"",IFERROR(IF('団体情報・合計（メール申込用）'!$C$3="","",'団体情報・合計（メール申込用）'!$C$3),""))</f>
        <v/>
      </c>
      <c r="H108" s="259"/>
      <c r="I108" s="260" t="str">
        <f>IF(H108="OP",IFERROR(VLOOKUP(A108,'基本情報（メール申込用）'!$B$7:$D$46,3,FALSE),""),IFERROR(VLOOKUP(A108,'基本情報（メール申込用）'!$B$7:$D$46,2,FALSE),""))</f>
        <v/>
      </c>
    </row>
    <row r="109" spans="1:9" ht="24" customHeight="1" x14ac:dyDescent="0.25">
      <c r="A109" s="255" t="str">
        <f>IFERROR(VLOOKUP(B109,'基本情報（メール申込用）'!$A$7:$B$46,2,FALSE),"")</f>
        <v/>
      </c>
      <c r="B109" s="315"/>
      <c r="C109" s="256"/>
      <c r="D109" s="257" t="str">
        <f>IFERROR(VLOOKUP($C109,'参加選手登録表 (メール申込用)'!$B$4:$H$54,5,FALSE),"")</f>
        <v/>
      </c>
      <c r="E109" s="256"/>
      <c r="F109" s="257" t="str">
        <f>IFERROR(VLOOKUP($E109,'参加馬登録表 (メール申込用)'!$B$5:$L$55,2,FALSE),"")</f>
        <v/>
      </c>
      <c r="G109" s="258" t="str">
        <f>IF(C109=0,"",IFERROR(IF('団体情報・合計（メール申込用）'!$C$3="","",'団体情報・合計（メール申込用）'!$C$3),""))</f>
        <v/>
      </c>
      <c r="H109" s="259"/>
      <c r="I109" s="260" t="str">
        <f>IF(H109="OP",IFERROR(VLOOKUP(A109,'基本情報（メール申込用）'!$B$7:$D$46,3,FALSE),""),IFERROR(VLOOKUP(A109,'基本情報（メール申込用）'!$B$7:$D$46,2,FALSE),""))</f>
        <v/>
      </c>
    </row>
    <row r="110" spans="1:9" ht="24" customHeight="1" x14ac:dyDescent="0.25">
      <c r="A110" s="255" t="str">
        <f>IFERROR(VLOOKUP(B110,'基本情報（メール申込用）'!$A$7:$B$46,2,FALSE),"")</f>
        <v/>
      </c>
      <c r="B110" s="315"/>
      <c r="C110" s="256"/>
      <c r="D110" s="257" t="str">
        <f>IFERROR(VLOOKUP($C110,'参加選手登録表 (メール申込用)'!$B$4:$H$54,5,FALSE),"")</f>
        <v/>
      </c>
      <c r="E110" s="256"/>
      <c r="F110" s="257" t="str">
        <f>IFERROR(VLOOKUP($E110,'参加馬登録表 (メール申込用)'!$B$5:$L$55,2,FALSE),"")</f>
        <v/>
      </c>
      <c r="G110" s="258" t="str">
        <f>IF(C110=0,"",IFERROR(IF('団体情報・合計（メール申込用）'!$C$3="","",'団体情報・合計（メール申込用）'!$C$3),""))</f>
        <v/>
      </c>
      <c r="H110" s="259"/>
      <c r="I110" s="260" t="str">
        <f>IF(H110="OP",IFERROR(VLOOKUP(A110,'基本情報（メール申込用）'!$B$7:$D$46,3,FALSE),""),IFERROR(VLOOKUP(A110,'基本情報（メール申込用）'!$B$7:$D$46,2,FALSE),""))</f>
        <v/>
      </c>
    </row>
    <row r="111" spans="1:9" ht="24" customHeight="1" x14ac:dyDescent="0.25">
      <c r="A111" s="255" t="str">
        <f>IFERROR(VLOOKUP(B111,'基本情報（メール申込用）'!$A$7:$B$46,2,FALSE),"")</f>
        <v/>
      </c>
      <c r="B111" s="315"/>
      <c r="C111" s="256"/>
      <c r="D111" s="257" t="str">
        <f>IFERROR(VLOOKUP($C111,'参加選手登録表 (メール申込用)'!$B$4:$H$54,5,FALSE),"")</f>
        <v/>
      </c>
      <c r="E111" s="256"/>
      <c r="F111" s="257" t="str">
        <f>IFERROR(VLOOKUP($E111,'参加馬登録表 (メール申込用)'!$B$5:$L$55,2,FALSE),"")</f>
        <v/>
      </c>
      <c r="G111" s="258" t="str">
        <f>IF(C111=0,"",IFERROR(IF('団体情報・合計（メール申込用）'!$C$3="","",'団体情報・合計（メール申込用）'!$C$3),""))</f>
        <v/>
      </c>
      <c r="H111" s="259"/>
      <c r="I111" s="260" t="str">
        <f>IF(H111="OP",IFERROR(VLOOKUP(A111,'基本情報（メール申込用）'!$B$7:$D$46,3,FALSE),""),IFERROR(VLOOKUP(A111,'基本情報（メール申込用）'!$B$7:$D$46,2,FALSE),""))</f>
        <v/>
      </c>
    </row>
    <row r="112" spans="1:9" ht="24" customHeight="1" x14ac:dyDescent="0.25">
      <c r="A112" s="255" t="str">
        <f>IFERROR(VLOOKUP(B112,'基本情報（メール申込用）'!$A$7:$B$46,2,FALSE),"")</f>
        <v/>
      </c>
      <c r="B112" s="315"/>
      <c r="C112" s="256"/>
      <c r="D112" s="257" t="str">
        <f>IFERROR(VLOOKUP($C112,'参加選手登録表 (メール申込用)'!$B$4:$H$54,5,FALSE),"")</f>
        <v/>
      </c>
      <c r="E112" s="256"/>
      <c r="F112" s="257" t="str">
        <f>IFERROR(VLOOKUP($E112,'参加馬登録表 (メール申込用)'!$B$5:$L$55,2,FALSE),"")</f>
        <v/>
      </c>
      <c r="G112" s="258" t="str">
        <f>IF(C112=0,"",IFERROR(IF('団体情報・合計（メール申込用）'!$C$3="","",'団体情報・合計（メール申込用）'!$C$3),""))</f>
        <v/>
      </c>
      <c r="H112" s="259"/>
      <c r="I112" s="260" t="str">
        <f>IF(H112="OP",IFERROR(VLOOKUP(A112,'基本情報（メール申込用）'!$B$7:$D$46,3,FALSE),""),IFERROR(VLOOKUP(A112,'基本情報（メール申込用）'!$B$7:$D$46,2,FALSE),""))</f>
        <v/>
      </c>
    </row>
    <row r="113" spans="1:9" ht="24" customHeight="1" x14ac:dyDescent="0.25">
      <c r="A113" s="255" t="str">
        <f>IFERROR(VLOOKUP(B113,'基本情報（メール申込用）'!$A$7:$B$46,2,FALSE),"")</f>
        <v/>
      </c>
      <c r="B113" s="315"/>
      <c r="C113" s="256"/>
      <c r="D113" s="257" t="str">
        <f>IFERROR(VLOOKUP($C113,'参加選手登録表 (メール申込用)'!$B$4:$H$54,5,FALSE),"")</f>
        <v/>
      </c>
      <c r="E113" s="256"/>
      <c r="F113" s="257" t="str">
        <f>IFERROR(VLOOKUP($E113,'参加馬登録表 (メール申込用)'!$B$5:$L$55,2,FALSE),"")</f>
        <v/>
      </c>
      <c r="G113" s="258" t="str">
        <f>IF(C113=0,"",IFERROR(IF('団体情報・合計（メール申込用）'!$C$3="","",'団体情報・合計（メール申込用）'!$C$3),""))</f>
        <v/>
      </c>
      <c r="H113" s="259"/>
      <c r="I113" s="260" t="str">
        <f>IF(H113="OP",IFERROR(VLOOKUP(A113,'基本情報（メール申込用）'!$B$7:$D$46,3,FALSE),""),IFERROR(VLOOKUP(A113,'基本情報（メール申込用）'!$B$7:$D$46,2,FALSE),""))</f>
        <v/>
      </c>
    </row>
    <row r="114" spans="1:9" ht="24" customHeight="1" thickBot="1" x14ac:dyDescent="0.3">
      <c r="A114" s="261" t="str">
        <f>IFERROR(VLOOKUP(B114,'基本情報（メール申込用）'!$A$7:$B$46,2,FALSE),"")</f>
        <v/>
      </c>
      <c r="B114" s="316"/>
      <c r="C114" s="196"/>
      <c r="D114" s="262" t="str">
        <f>IFERROR(VLOOKUP($C114,'参加選手登録表 (メール申込用)'!$B$4:$H$54,5,FALSE),"")</f>
        <v/>
      </c>
      <c r="E114" s="196"/>
      <c r="F114" s="262" t="str">
        <f>IFERROR(VLOOKUP($E114,'参加馬登録表 (メール申込用)'!$B$5:$L$55,2,FALSE),"")</f>
        <v/>
      </c>
      <c r="G114" s="263" t="str">
        <f>IF(C114=0,"",IFERROR(IF('団体情報・合計（メール申込用）'!$C$3="","",'団体情報・合計（メール申込用）'!$C$3),""))</f>
        <v/>
      </c>
      <c r="H114" s="197"/>
      <c r="I114" s="264" t="str">
        <f>IF(H114="OP",IFERROR(VLOOKUP(A114,'基本情報（メール申込用）'!$B$7:$D$46,3,FALSE),""),IFERROR(VLOOKUP(A114,'基本情報（メール申込用）'!$B$7:$D$46,2,FALSE),""))</f>
        <v/>
      </c>
    </row>
    <row r="115" spans="1:9" ht="24" customHeight="1" x14ac:dyDescent="0.25">
      <c r="A115" s="265" t="str">
        <f>IFERROR(VLOOKUP(B115,'基本情報（メール申込用）'!$A$7:$B$46,2,FALSE),"")</f>
        <v/>
      </c>
      <c r="B115" s="317"/>
      <c r="C115" s="172"/>
      <c r="D115" s="266" t="str">
        <f>IFERROR(VLOOKUP($C115,'参加選手登録表 (メール申込用)'!$B$4:$H$54,5,FALSE),"")</f>
        <v/>
      </c>
      <c r="E115" s="172"/>
      <c r="F115" s="266" t="str">
        <f>IFERROR(VLOOKUP($E115,'参加馬登録表 (メール申込用)'!$B$5:$L$55,2,FALSE),"")</f>
        <v/>
      </c>
      <c r="G115" s="267" t="str">
        <f>IF(C115=0,"",IFERROR(IF('団体情報・合計（メール申込用）'!$C$3="","",'団体情報・合計（メール申込用）'!$C$3),""))</f>
        <v/>
      </c>
      <c r="H115" s="173"/>
      <c r="I115" s="268" t="str">
        <f>IF(H115="OP",IFERROR(VLOOKUP(A115,'基本情報（メール申込用）'!$B$7:$D$46,3,FALSE),""),IFERROR(VLOOKUP(A115,'基本情報（メール申込用）'!$B$7:$D$46,2,FALSE),""))</f>
        <v/>
      </c>
    </row>
    <row r="116" spans="1:9" ht="24" customHeight="1" x14ac:dyDescent="0.25">
      <c r="A116" s="255" t="str">
        <f>IFERROR(VLOOKUP(B116,'基本情報（メール申込用）'!$A$7:$B$46,2,FALSE),"")</f>
        <v/>
      </c>
      <c r="B116" s="315"/>
      <c r="C116" s="256"/>
      <c r="D116" s="257" t="str">
        <f>IFERROR(VLOOKUP($C116,'参加選手登録表 (メール申込用)'!$B$4:$H$54,5,FALSE),"")</f>
        <v/>
      </c>
      <c r="E116" s="256"/>
      <c r="F116" s="257" t="str">
        <f>IFERROR(VLOOKUP($E116,'参加馬登録表 (メール申込用)'!$B$5:$L$55,2,FALSE),"")</f>
        <v/>
      </c>
      <c r="G116" s="258" t="str">
        <f>IF(C116=0,"",IFERROR(IF('団体情報・合計（メール申込用）'!$C$3="","",'団体情報・合計（メール申込用）'!$C$3),""))</f>
        <v/>
      </c>
      <c r="H116" s="259"/>
      <c r="I116" s="260" t="str">
        <f>IF(H116="OP",IFERROR(VLOOKUP(A116,'基本情報（メール申込用）'!$B$7:$D$46,3,FALSE),""),IFERROR(VLOOKUP(A116,'基本情報（メール申込用）'!$B$7:$D$46,2,FALSE),""))</f>
        <v/>
      </c>
    </row>
    <row r="117" spans="1:9" ht="24" customHeight="1" x14ac:dyDescent="0.25">
      <c r="A117" s="255" t="str">
        <f>IFERROR(VLOOKUP(B117,'基本情報（メール申込用）'!$A$7:$B$46,2,FALSE),"")</f>
        <v/>
      </c>
      <c r="B117" s="315"/>
      <c r="C117" s="256"/>
      <c r="D117" s="257" t="str">
        <f>IFERROR(VLOOKUP($C117,'参加選手登録表 (メール申込用)'!$B$4:$H$54,5,FALSE),"")</f>
        <v/>
      </c>
      <c r="E117" s="256"/>
      <c r="F117" s="257" t="str">
        <f>IFERROR(VLOOKUP($E117,'参加馬登録表 (メール申込用)'!$B$5:$L$55,2,FALSE),"")</f>
        <v/>
      </c>
      <c r="G117" s="258" t="str">
        <f>IF(C117=0,"",IFERROR(IF('団体情報・合計（メール申込用）'!$C$3="","",'団体情報・合計（メール申込用）'!$C$3),""))</f>
        <v/>
      </c>
      <c r="H117" s="259"/>
      <c r="I117" s="260" t="str">
        <f>IF(H117="OP",IFERROR(VLOOKUP(A117,'基本情報（メール申込用）'!$B$7:$D$46,3,FALSE),""),IFERROR(VLOOKUP(A117,'基本情報（メール申込用）'!$B$7:$D$46,2,FALSE),""))</f>
        <v/>
      </c>
    </row>
    <row r="118" spans="1:9" ht="24" customHeight="1" x14ac:dyDescent="0.25">
      <c r="A118" s="255" t="str">
        <f>IFERROR(VLOOKUP(B118,'基本情報（メール申込用）'!$A$7:$B$46,2,FALSE),"")</f>
        <v/>
      </c>
      <c r="B118" s="315"/>
      <c r="C118" s="256"/>
      <c r="D118" s="257" t="str">
        <f>IFERROR(VLOOKUP($C118,'参加選手登録表 (メール申込用)'!$B$4:$H$54,5,FALSE),"")</f>
        <v/>
      </c>
      <c r="E118" s="256"/>
      <c r="F118" s="257" t="str">
        <f>IFERROR(VLOOKUP($E118,'参加馬登録表 (メール申込用)'!$B$5:$L$55,2,FALSE),"")</f>
        <v/>
      </c>
      <c r="G118" s="258" t="str">
        <f>IF(C118=0,"",IFERROR(IF('団体情報・合計（メール申込用）'!$C$3="","",'団体情報・合計（メール申込用）'!$C$3),""))</f>
        <v/>
      </c>
      <c r="H118" s="259"/>
      <c r="I118" s="260" t="str">
        <f>IF(H118="OP",IFERROR(VLOOKUP(A118,'基本情報（メール申込用）'!$B$7:$D$46,3,FALSE),""),IFERROR(VLOOKUP(A118,'基本情報（メール申込用）'!$B$7:$D$46,2,FALSE),""))</f>
        <v/>
      </c>
    </row>
    <row r="119" spans="1:9" ht="24" customHeight="1" x14ac:dyDescent="0.25">
      <c r="A119" s="255" t="str">
        <f>IFERROR(VLOOKUP(B119,'基本情報（メール申込用）'!$A$7:$B$46,2,FALSE),"")</f>
        <v/>
      </c>
      <c r="B119" s="315"/>
      <c r="C119" s="256"/>
      <c r="D119" s="257" t="str">
        <f>IFERROR(VLOOKUP($C119,'参加選手登録表 (メール申込用)'!$B$4:$H$54,5,FALSE),"")</f>
        <v/>
      </c>
      <c r="E119" s="256"/>
      <c r="F119" s="257" t="str">
        <f>IFERROR(VLOOKUP($E119,'参加馬登録表 (メール申込用)'!$B$5:$L$55,2,FALSE),"")</f>
        <v/>
      </c>
      <c r="G119" s="258" t="str">
        <f>IF(C119=0,"",IFERROR(IF('団体情報・合計（メール申込用）'!$C$3="","",'団体情報・合計（メール申込用）'!$C$3),""))</f>
        <v/>
      </c>
      <c r="H119" s="259"/>
      <c r="I119" s="260" t="str">
        <f>IF(H119="OP",IFERROR(VLOOKUP(A119,'基本情報（メール申込用）'!$B$7:$D$46,3,FALSE),""),IFERROR(VLOOKUP(A119,'基本情報（メール申込用）'!$B$7:$D$46,2,FALSE),""))</f>
        <v/>
      </c>
    </row>
    <row r="120" spans="1:9" ht="24" customHeight="1" x14ac:dyDescent="0.25">
      <c r="A120" s="255" t="str">
        <f>IFERROR(VLOOKUP(B120,'基本情報（メール申込用）'!$A$7:$B$46,2,FALSE),"")</f>
        <v/>
      </c>
      <c r="B120" s="315"/>
      <c r="C120" s="256"/>
      <c r="D120" s="257" t="str">
        <f>IFERROR(VLOOKUP($C120,'参加選手登録表 (メール申込用)'!$B$4:$H$54,5,FALSE),"")</f>
        <v/>
      </c>
      <c r="E120" s="256"/>
      <c r="F120" s="257" t="str">
        <f>IFERROR(VLOOKUP($E120,'参加馬登録表 (メール申込用)'!$B$5:$L$55,2,FALSE),"")</f>
        <v/>
      </c>
      <c r="G120" s="258" t="str">
        <f>IF(C120=0,"",IFERROR(IF('団体情報・合計（メール申込用）'!$C$3="","",'団体情報・合計（メール申込用）'!$C$3),""))</f>
        <v/>
      </c>
      <c r="H120" s="259"/>
      <c r="I120" s="260" t="str">
        <f>IF(H120="OP",IFERROR(VLOOKUP(A120,'基本情報（メール申込用）'!$B$7:$D$46,3,FALSE),""),IFERROR(VLOOKUP(A120,'基本情報（メール申込用）'!$B$7:$D$46,2,FALSE),""))</f>
        <v/>
      </c>
    </row>
    <row r="121" spans="1:9" ht="24" customHeight="1" x14ac:dyDescent="0.25">
      <c r="A121" s="255" t="str">
        <f>IFERROR(VLOOKUP(B121,'基本情報（メール申込用）'!$A$7:$B$46,2,FALSE),"")</f>
        <v/>
      </c>
      <c r="B121" s="315"/>
      <c r="C121" s="256"/>
      <c r="D121" s="257" t="str">
        <f>IFERROR(VLOOKUP($C121,'参加選手登録表 (メール申込用)'!$B$4:$H$54,5,FALSE),"")</f>
        <v/>
      </c>
      <c r="E121" s="256"/>
      <c r="F121" s="257" t="str">
        <f>IFERROR(VLOOKUP($E121,'参加馬登録表 (メール申込用)'!$B$5:$L$55,2,FALSE),"")</f>
        <v/>
      </c>
      <c r="G121" s="258" t="str">
        <f>IF(C121=0,"",IFERROR(IF('団体情報・合計（メール申込用）'!$C$3="","",'団体情報・合計（メール申込用）'!$C$3),""))</f>
        <v/>
      </c>
      <c r="H121" s="259"/>
      <c r="I121" s="260" t="str">
        <f>IF(H121="OP",IFERROR(VLOOKUP(A121,'基本情報（メール申込用）'!$B$7:$D$46,3,FALSE),""),IFERROR(VLOOKUP(A121,'基本情報（メール申込用）'!$B$7:$D$46,2,FALSE),""))</f>
        <v/>
      </c>
    </row>
    <row r="122" spans="1:9" ht="24" customHeight="1" x14ac:dyDescent="0.25">
      <c r="A122" s="255" t="str">
        <f>IFERROR(VLOOKUP(B122,'基本情報（メール申込用）'!$A$7:$B$46,2,FALSE),"")</f>
        <v/>
      </c>
      <c r="B122" s="315"/>
      <c r="C122" s="256"/>
      <c r="D122" s="257" t="str">
        <f>IFERROR(VLOOKUP($C122,'参加選手登録表 (メール申込用)'!$B$4:$H$54,5,FALSE),"")</f>
        <v/>
      </c>
      <c r="E122" s="256"/>
      <c r="F122" s="257" t="str">
        <f>IFERROR(VLOOKUP($E122,'参加馬登録表 (メール申込用)'!$B$5:$L$55,2,FALSE),"")</f>
        <v/>
      </c>
      <c r="G122" s="258" t="str">
        <f>IF(C122=0,"",IFERROR(IF('団体情報・合計（メール申込用）'!$C$3="","",'団体情報・合計（メール申込用）'!$C$3),""))</f>
        <v/>
      </c>
      <c r="H122" s="259"/>
      <c r="I122" s="260" t="str">
        <f>IF(H122="OP",IFERROR(VLOOKUP(A122,'基本情報（メール申込用）'!$B$7:$D$46,3,FALSE),""),IFERROR(VLOOKUP(A122,'基本情報（メール申込用）'!$B$7:$D$46,2,FALSE),""))</f>
        <v/>
      </c>
    </row>
    <row r="123" spans="1:9" ht="24" customHeight="1" x14ac:dyDescent="0.25">
      <c r="A123" s="255" t="str">
        <f>IFERROR(VLOOKUP(B123,'基本情報（メール申込用）'!$A$7:$B$46,2,FALSE),"")</f>
        <v/>
      </c>
      <c r="B123" s="315"/>
      <c r="C123" s="256"/>
      <c r="D123" s="257" t="str">
        <f>IFERROR(VLOOKUP($C123,'参加選手登録表 (メール申込用)'!$B$4:$H$54,5,FALSE),"")</f>
        <v/>
      </c>
      <c r="E123" s="256"/>
      <c r="F123" s="257" t="str">
        <f>IFERROR(VLOOKUP($E123,'参加馬登録表 (メール申込用)'!$B$5:$L$55,2,FALSE),"")</f>
        <v/>
      </c>
      <c r="G123" s="258" t="str">
        <f>IF(C123=0,"",IFERROR(IF('団体情報・合計（メール申込用）'!$C$3="","",'団体情報・合計（メール申込用）'!$C$3),""))</f>
        <v/>
      </c>
      <c r="H123" s="259"/>
      <c r="I123" s="260" t="str">
        <f>IF(H123="OP",IFERROR(VLOOKUP(A123,'基本情報（メール申込用）'!$B$7:$D$46,3,FALSE),""),IFERROR(VLOOKUP(A123,'基本情報（メール申込用）'!$B$7:$D$46,2,FALSE),""))</f>
        <v/>
      </c>
    </row>
    <row r="124" spans="1:9" ht="24" customHeight="1" thickBot="1" x14ac:dyDescent="0.3">
      <c r="A124" s="269" t="str">
        <f>IFERROR(VLOOKUP(B124,'基本情報（メール申込用）'!$A$7:$B$46,2,FALSE),"")</f>
        <v/>
      </c>
      <c r="B124" s="318"/>
      <c r="C124" s="270"/>
      <c r="D124" s="271" t="str">
        <f>IFERROR(VLOOKUP($C124,'参加選手登録表 (メール申込用)'!$B$4:$H$54,5,FALSE),"")</f>
        <v/>
      </c>
      <c r="E124" s="270"/>
      <c r="F124" s="271" t="str">
        <f>IFERROR(VLOOKUP($E124,'参加馬登録表 (メール申込用)'!$B$5:$L$55,2,FALSE),"")</f>
        <v/>
      </c>
      <c r="G124" s="272" t="str">
        <f>IF(C124=0,"",IFERROR(IF('団体情報・合計（メール申込用）'!$C$3="","",'団体情報・合計（メール申込用）'!$C$3),""))</f>
        <v/>
      </c>
      <c r="H124" s="273"/>
      <c r="I124" s="274" t="str">
        <f>IF(H124="OP",IFERROR(VLOOKUP(A124,'基本情報（メール申込用）'!$B$7:$D$46,3,FALSE),""),IFERROR(VLOOKUP(A124,'基本情報（メール申込用）'!$B$7:$D$46,2,FALSE),""))</f>
        <v/>
      </c>
    </row>
    <row r="125" spans="1:9" ht="24" customHeight="1" x14ac:dyDescent="0.25">
      <c r="A125" s="275" t="str">
        <f>IFERROR(VLOOKUP(B125,'基本情報（メール申込用）'!$A$7:$B$46,2,FALSE),"")</f>
        <v/>
      </c>
      <c r="B125" s="319"/>
      <c r="C125" s="193"/>
      <c r="D125" s="276" t="str">
        <f>IFERROR(VLOOKUP($C125,'参加選手登録表 (メール申込用)'!$B$4:$H$54,5,FALSE),"")</f>
        <v/>
      </c>
      <c r="E125" s="193"/>
      <c r="F125" s="276" t="str">
        <f>IFERROR(VLOOKUP($E125,'参加馬登録表 (メール申込用)'!$B$5:$L$55,2,FALSE),"")</f>
        <v/>
      </c>
      <c r="G125" s="277" t="str">
        <f>IF(C125=0,"",IFERROR(IF('団体情報・合計（メール申込用）'!$C$3="","",'団体情報・合計（メール申込用）'!$C$3),""))</f>
        <v/>
      </c>
      <c r="H125" s="194"/>
      <c r="I125" s="278" t="str">
        <f>IF(H125="OP",IFERROR(VLOOKUP(A125,'基本情報（メール申込用）'!$B$7:$D$46,3,FALSE),""),IFERROR(VLOOKUP(A125,'基本情報（メール申込用）'!$B$7:$D$46,2,FALSE),""))</f>
        <v/>
      </c>
    </row>
    <row r="126" spans="1:9" ht="24" customHeight="1" x14ac:dyDescent="0.25">
      <c r="A126" s="255" t="str">
        <f>IFERROR(VLOOKUP(B126,'基本情報（メール申込用）'!$A$7:$B$46,2,FALSE),"")</f>
        <v/>
      </c>
      <c r="B126" s="315"/>
      <c r="C126" s="256"/>
      <c r="D126" s="257" t="str">
        <f>IFERROR(VLOOKUP($C126,'参加選手登録表 (メール申込用)'!$B$4:$H$54,5,FALSE),"")</f>
        <v/>
      </c>
      <c r="E126" s="256"/>
      <c r="F126" s="257" t="str">
        <f>IFERROR(VLOOKUP($E126,'参加馬登録表 (メール申込用)'!$B$5:$L$55,2,FALSE),"")</f>
        <v/>
      </c>
      <c r="G126" s="258" t="str">
        <f>IF(C126=0,"",IFERROR(IF('団体情報・合計（メール申込用）'!$C$3="","",'団体情報・合計（メール申込用）'!$C$3),""))</f>
        <v/>
      </c>
      <c r="H126" s="259"/>
      <c r="I126" s="260" t="str">
        <f>IF(H126="OP",IFERROR(VLOOKUP(A126,'基本情報（メール申込用）'!$B$7:$D$46,3,FALSE),""),IFERROR(VLOOKUP(A126,'基本情報（メール申込用）'!$B$7:$D$46,2,FALSE),""))</f>
        <v/>
      </c>
    </row>
    <row r="127" spans="1:9" ht="24" customHeight="1" x14ac:dyDescent="0.25">
      <c r="A127" s="255" t="str">
        <f>IFERROR(VLOOKUP(B127,'基本情報（メール申込用）'!$A$7:$B$46,2,FALSE),"")</f>
        <v/>
      </c>
      <c r="B127" s="315"/>
      <c r="C127" s="256"/>
      <c r="D127" s="257" t="str">
        <f>IFERROR(VLOOKUP($C127,'参加選手登録表 (メール申込用)'!$B$4:$H$54,5,FALSE),"")</f>
        <v/>
      </c>
      <c r="E127" s="256"/>
      <c r="F127" s="257" t="str">
        <f>IFERROR(VLOOKUP($E127,'参加馬登録表 (メール申込用)'!$B$5:$L$55,2,FALSE),"")</f>
        <v/>
      </c>
      <c r="G127" s="258" t="str">
        <f>IF(C127=0,"",IFERROR(IF('団体情報・合計（メール申込用）'!$C$3="","",'団体情報・合計（メール申込用）'!$C$3),""))</f>
        <v/>
      </c>
      <c r="H127" s="259"/>
      <c r="I127" s="260" t="str">
        <f>IF(H127="OP",IFERROR(VLOOKUP(A127,'基本情報（メール申込用）'!$B$7:$D$46,3,FALSE),""),IFERROR(VLOOKUP(A127,'基本情報（メール申込用）'!$B$7:$D$46,2,FALSE),""))</f>
        <v/>
      </c>
    </row>
    <row r="128" spans="1:9" ht="24" customHeight="1" x14ac:dyDescent="0.25">
      <c r="A128" s="255" t="str">
        <f>IFERROR(VLOOKUP(B128,'基本情報（メール申込用）'!$A$7:$B$46,2,FALSE),"")</f>
        <v/>
      </c>
      <c r="B128" s="315"/>
      <c r="C128" s="256"/>
      <c r="D128" s="257" t="str">
        <f>IFERROR(VLOOKUP($C128,'参加選手登録表 (メール申込用)'!$B$4:$H$54,5,FALSE),"")</f>
        <v/>
      </c>
      <c r="E128" s="256"/>
      <c r="F128" s="257" t="str">
        <f>IFERROR(VLOOKUP($E128,'参加馬登録表 (メール申込用)'!$B$5:$L$55,2,FALSE),"")</f>
        <v/>
      </c>
      <c r="G128" s="258" t="str">
        <f>IF(C128=0,"",IFERROR(IF('団体情報・合計（メール申込用）'!$C$3="","",'団体情報・合計（メール申込用）'!$C$3),""))</f>
        <v/>
      </c>
      <c r="H128" s="259"/>
      <c r="I128" s="260" t="str">
        <f>IF(H128="OP",IFERROR(VLOOKUP(A128,'基本情報（メール申込用）'!$B$7:$D$46,3,FALSE),""),IFERROR(VLOOKUP(A128,'基本情報（メール申込用）'!$B$7:$D$46,2,FALSE),""))</f>
        <v/>
      </c>
    </row>
    <row r="129" spans="1:9" ht="24" customHeight="1" x14ac:dyDescent="0.25">
      <c r="A129" s="255" t="str">
        <f>IFERROR(VLOOKUP(B129,'基本情報（メール申込用）'!$A$7:$B$46,2,FALSE),"")</f>
        <v/>
      </c>
      <c r="B129" s="315"/>
      <c r="C129" s="256"/>
      <c r="D129" s="257" t="str">
        <f>IFERROR(VLOOKUP($C129,'参加選手登録表 (メール申込用)'!$B$4:$H$54,5,FALSE),"")</f>
        <v/>
      </c>
      <c r="E129" s="256"/>
      <c r="F129" s="257" t="str">
        <f>IFERROR(VLOOKUP($E129,'参加馬登録表 (メール申込用)'!$B$5:$L$55,2,FALSE),"")</f>
        <v/>
      </c>
      <c r="G129" s="258" t="str">
        <f>IF(C129=0,"",IFERROR(IF('団体情報・合計（メール申込用）'!$C$3="","",'団体情報・合計（メール申込用）'!$C$3),""))</f>
        <v/>
      </c>
      <c r="H129" s="259"/>
      <c r="I129" s="260" t="str">
        <f>IF(H129="OP",IFERROR(VLOOKUP(A129,'基本情報（メール申込用）'!$B$7:$D$46,3,FALSE),""),IFERROR(VLOOKUP(A129,'基本情報（メール申込用）'!$B$7:$D$46,2,FALSE),""))</f>
        <v/>
      </c>
    </row>
    <row r="130" spans="1:9" ht="24" customHeight="1" x14ac:dyDescent="0.25">
      <c r="A130" s="255" t="str">
        <f>IFERROR(VLOOKUP(B130,'基本情報（メール申込用）'!$A$7:$B$46,2,FALSE),"")</f>
        <v/>
      </c>
      <c r="B130" s="315"/>
      <c r="C130" s="256"/>
      <c r="D130" s="257" t="str">
        <f>IFERROR(VLOOKUP($C130,'参加選手登録表 (メール申込用)'!$B$4:$H$54,5,FALSE),"")</f>
        <v/>
      </c>
      <c r="E130" s="256"/>
      <c r="F130" s="257" t="str">
        <f>IFERROR(VLOOKUP($E130,'参加馬登録表 (メール申込用)'!$B$5:$L$55,2,FALSE),"")</f>
        <v/>
      </c>
      <c r="G130" s="258" t="str">
        <f>IF(C130=0,"",IFERROR(IF('団体情報・合計（メール申込用）'!$C$3="","",'団体情報・合計（メール申込用）'!$C$3),""))</f>
        <v/>
      </c>
      <c r="H130" s="259"/>
      <c r="I130" s="260" t="str">
        <f>IF(H130="OP",IFERROR(VLOOKUP(A130,'基本情報（メール申込用）'!$B$7:$D$46,3,FALSE),""),IFERROR(VLOOKUP(A130,'基本情報（メール申込用）'!$B$7:$D$46,2,FALSE),""))</f>
        <v/>
      </c>
    </row>
    <row r="131" spans="1:9" ht="24" customHeight="1" x14ac:dyDescent="0.25">
      <c r="A131" s="255" t="str">
        <f>IFERROR(VLOOKUP(B131,'基本情報（メール申込用）'!$A$7:$B$46,2,FALSE),"")</f>
        <v/>
      </c>
      <c r="B131" s="315"/>
      <c r="C131" s="256"/>
      <c r="D131" s="257" t="str">
        <f>IFERROR(VLOOKUP($C131,'参加選手登録表 (メール申込用)'!$B$4:$H$54,5,FALSE),"")</f>
        <v/>
      </c>
      <c r="E131" s="256"/>
      <c r="F131" s="257" t="str">
        <f>IFERROR(VLOOKUP($E131,'参加馬登録表 (メール申込用)'!$B$5:$L$55,2,FALSE),"")</f>
        <v/>
      </c>
      <c r="G131" s="258" t="str">
        <f>IF(C131=0,"",IFERROR(IF('団体情報・合計（メール申込用）'!$C$3="","",'団体情報・合計（メール申込用）'!$C$3),""))</f>
        <v/>
      </c>
      <c r="H131" s="259"/>
      <c r="I131" s="260" t="str">
        <f>IF(H131="OP",IFERROR(VLOOKUP(A131,'基本情報（メール申込用）'!$B$7:$D$46,3,FALSE),""),IFERROR(VLOOKUP(A131,'基本情報（メール申込用）'!$B$7:$D$46,2,FALSE),""))</f>
        <v/>
      </c>
    </row>
    <row r="132" spans="1:9" ht="24" customHeight="1" x14ac:dyDescent="0.25">
      <c r="A132" s="255" t="str">
        <f>IFERROR(VLOOKUP(B132,'基本情報（メール申込用）'!$A$7:$B$46,2,FALSE),"")</f>
        <v/>
      </c>
      <c r="B132" s="315"/>
      <c r="C132" s="256"/>
      <c r="D132" s="257" t="str">
        <f>IFERROR(VLOOKUP($C132,'参加選手登録表 (メール申込用)'!$B$4:$H$54,5,FALSE),"")</f>
        <v/>
      </c>
      <c r="E132" s="256"/>
      <c r="F132" s="257" t="str">
        <f>IFERROR(VLOOKUP($E132,'参加馬登録表 (メール申込用)'!$B$5:$L$55,2,FALSE),"")</f>
        <v/>
      </c>
      <c r="G132" s="258" t="str">
        <f>IF(C132=0,"",IFERROR(IF('団体情報・合計（メール申込用）'!$C$3="","",'団体情報・合計（メール申込用）'!$C$3),""))</f>
        <v/>
      </c>
      <c r="H132" s="259"/>
      <c r="I132" s="260" t="str">
        <f>IF(H132="OP",IFERROR(VLOOKUP(A132,'基本情報（メール申込用）'!$B$7:$D$46,3,FALSE),""),IFERROR(VLOOKUP(A132,'基本情報（メール申込用）'!$B$7:$D$46,2,FALSE),""))</f>
        <v/>
      </c>
    </row>
    <row r="133" spans="1:9" ht="24" customHeight="1" x14ac:dyDescent="0.25">
      <c r="A133" s="255" t="str">
        <f>IFERROR(VLOOKUP(B133,'基本情報（メール申込用）'!$A$7:$B$46,2,FALSE),"")</f>
        <v/>
      </c>
      <c r="B133" s="315"/>
      <c r="C133" s="256"/>
      <c r="D133" s="257" t="str">
        <f>IFERROR(VLOOKUP($C133,'参加選手登録表 (メール申込用)'!$B$4:$H$54,5,FALSE),"")</f>
        <v/>
      </c>
      <c r="E133" s="256"/>
      <c r="F133" s="257" t="str">
        <f>IFERROR(VLOOKUP($E133,'参加馬登録表 (メール申込用)'!$B$5:$L$55,2,FALSE),"")</f>
        <v/>
      </c>
      <c r="G133" s="258" t="str">
        <f>IF(C133=0,"",IFERROR(IF('団体情報・合計（メール申込用）'!$C$3="","",'団体情報・合計（メール申込用）'!$C$3),""))</f>
        <v/>
      </c>
      <c r="H133" s="259"/>
      <c r="I133" s="260" t="str">
        <f>IF(H133="OP",IFERROR(VLOOKUP(A133,'基本情報（メール申込用）'!$B$7:$D$46,3,FALSE),""),IFERROR(VLOOKUP(A133,'基本情報（メール申込用）'!$B$7:$D$46,2,FALSE),""))</f>
        <v/>
      </c>
    </row>
    <row r="134" spans="1:9" ht="24" customHeight="1" thickBot="1" x14ac:dyDescent="0.3">
      <c r="A134" s="261" t="str">
        <f>IFERROR(VLOOKUP(B134,'基本情報（メール申込用）'!$A$7:$B$46,2,FALSE),"")</f>
        <v/>
      </c>
      <c r="B134" s="316"/>
      <c r="C134" s="196"/>
      <c r="D134" s="262" t="str">
        <f>IFERROR(VLOOKUP($C134,'参加選手登録表 (メール申込用)'!$B$4:$H$54,5,FALSE),"")</f>
        <v/>
      </c>
      <c r="E134" s="196"/>
      <c r="F134" s="262" t="str">
        <f>IFERROR(VLOOKUP($E134,'参加馬登録表 (メール申込用)'!$B$5:$L$55,2,FALSE),"")</f>
        <v/>
      </c>
      <c r="G134" s="263" t="str">
        <f>IF(C134=0,"",IFERROR(IF('団体情報・合計（メール申込用）'!$C$3="","",'団体情報・合計（メール申込用）'!$C$3),""))</f>
        <v/>
      </c>
      <c r="H134" s="197"/>
      <c r="I134" s="264" t="str">
        <f>IF(H134="OP",IFERROR(VLOOKUP(A134,'基本情報（メール申込用）'!$B$7:$D$46,3,FALSE),""),IFERROR(VLOOKUP(A134,'基本情報（メール申込用）'!$B$7:$D$46,2,FALSE),""))</f>
        <v/>
      </c>
    </row>
    <row r="135" spans="1:9" ht="24" customHeight="1" x14ac:dyDescent="0.25">
      <c r="A135" s="320" t="str">
        <f>IFERROR(VLOOKUP(B135,'基本情報（メール申込用）'!$A$7:$B$46,2,FALSE),"")</f>
        <v/>
      </c>
      <c r="B135" s="317"/>
      <c r="C135" s="317"/>
      <c r="D135" s="321" t="str">
        <f>IFERROR(VLOOKUP($C135,'参加選手登録表 (メール申込用)'!$B$4:$H$54,5,FALSE),"")</f>
        <v/>
      </c>
      <c r="E135" s="317"/>
      <c r="F135" s="321" t="str">
        <f>IFERROR(VLOOKUP($E135,'参加馬登録表 (メール申込用)'!$B$5:$L$55,2,FALSE),"")</f>
        <v/>
      </c>
      <c r="G135" s="322" t="str">
        <f>IF(C135=0,"",IFERROR(IF('団体情報・合計（メール申込用）'!$C$3="","",'団体情報・合計（メール申込用）'!$C$3),""))</f>
        <v/>
      </c>
      <c r="H135" s="150"/>
      <c r="I135" s="323" t="str">
        <f>IF(H135="OP",IFERROR(VLOOKUP(A135,'基本情報（メール申込用）'!$B$7:$D$46,3,FALSE),""),IFERROR(VLOOKUP(A135,'基本情報（メール申込用）'!$B$7:$D$46,2,FALSE),""))</f>
        <v/>
      </c>
    </row>
    <row r="136" spans="1:9" ht="24" customHeight="1" x14ac:dyDescent="0.25">
      <c r="A136" s="324" t="str">
        <f>IFERROR(VLOOKUP(B136,'基本情報（メール申込用）'!$A$7:$B$46,2,FALSE),"")</f>
        <v/>
      </c>
      <c r="B136" s="315"/>
      <c r="C136" s="315"/>
      <c r="D136" s="325" t="str">
        <f>IFERROR(VLOOKUP($C136,'参加選手登録表 (メール申込用)'!$B$4:$H$54,5,FALSE),"")</f>
        <v/>
      </c>
      <c r="E136" s="315"/>
      <c r="F136" s="325" t="str">
        <f>IFERROR(VLOOKUP($E136,'参加馬登録表 (メール申込用)'!$B$5:$L$55,2,FALSE),"")</f>
        <v/>
      </c>
      <c r="G136" s="326" t="str">
        <f>IF(C136=0,"",IFERROR(IF('団体情報・合計（メール申込用）'!$C$3="","",'団体情報・合計（メール申込用）'!$C$3),""))</f>
        <v/>
      </c>
      <c r="H136" s="149"/>
      <c r="I136" s="327" t="str">
        <f>IF(H136="OP",IFERROR(VLOOKUP(A136,'基本情報（メール申込用）'!$B$7:$D$46,3,FALSE),""),IFERROR(VLOOKUP(A136,'基本情報（メール申込用）'!$B$7:$D$46,2,FALSE),""))</f>
        <v/>
      </c>
    </row>
    <row r="137" spans="1:9" ht="24" customHeight="1" x14ac:dyDescent="0.25">
      <c r="A137" s="324" t="str">
        <f>IFERROR(VLOOKUP(B137,'基本情報（メール申込用）'!$A$7:$B$46,2,FALSE),"")</f>
        <v/>
      </c>
      <c r="B137" s="315"/>
      <c r="C137" s="315"/>
      <c r="D137" s="325" t="str">
        <f>IFERROR(VLOOKUP($C137,'参加選手登録表 (メール申込用)'!$B$4:$H$54,5,FALSE),"")</f>
        <v/>
      </c>
      <c r="E137" s="315"/>
      <c r="F137" s="325" t="str">
        <f>IFERROR(VLOOKUP($E137,'参加馬登録表 (メール申込用)'!$B$5:$L$55,2,FALSE),"")</f>
        <v/>
      </c>
      <c r="G137" s="326" t="str">
        <f>IF(C137=0,"",IFERROR(IF('団体情報・合計（メール申込用）'!$C$3="","",'団体情報・合計（メール申込用）'!$C$3),""))</f>
        <v/>
      </c>
      <c r="H137" s="149"/>
      <c r="I137" s="327" t="str">
        <f>IF(H137="OP",IFERROR(VLOOKUP(A137,'基本情報（メール申込用）'!$B$7:$D$46,3,FALSE),""),IFERROR(VLOOKUP(A137,'基本情報（メール申込用）'!$B$7:$D$46,2,FALSE),""))</f>
        <v/>
      </c>
    </row>
    <row r="138" spans="1:9" ht="24" customHeight="1" x14ac:dyDescent="0.25">
      <c r="A138" s="324" t="str">
        <f>IFERROR(VLOOKUP(B138,'基本情報（メール申込用）'!$A$7:$B$46,2,FALSE),"")</f>
        <v/>
      </c>
      <c r="B138" s="315"/>
      <c r="C138" s="315"/>
      <c r="D138" s="325" t="str">
        <f>IFERROR(VLOOKUP($C138,'参加選手登録表 (メール申込用)'!$B$4:$H$54,5,FALSE),"")</f>
        <v/>
      </c>
      <c r="E138" s="315"/>
      <c r="F138" s="325" t="str">
        <f>IFERROR(VLOOKUP($E138,'参加馬登録表 (メール申込用)'!$B$5:$L$55,2,FALSE),"")</f>
        <v/>
      </c>
      <c r="G138" s="326" t="str">
        <f>IF(C138=0,"",IFERROR(IF('団体情報・合計（メール申込用）'!$C$3="","",'団体情報・合計（メール申込用）'!$C$3),""))</f>
        <v/>
      </c>
      <c r="H138" s="149"/>
      <c r="I138" s="327" t="str">
        <f>IF(H138="OP",IFERROR(VLOOKUP(A138,'基本情報（メール申込用）'!$B$7:$D$46,3,FALSE),""),IFERROR(VLOOKUP(A138,'基本情報（メール申込用）'!$B$7:$D$46,2,FALSE),""))</f>
        <v/>
      </c>
    </row>
    <row r="139" spans="1:9" ht="24" customHeight="1" x14ac:dyDescent="0.25">
      <c r="A139" s="324" t="str">
        <f>IFERROR(VLOOKUP(B139,'基本情報（メール申込用）'!$A$7:$B$46,2,FALSE),"")</f>
        <v/>
      </c>
      <c r="B139" s="315"/>
      <c r="C139" s="315"/>
      <c r="D139" s="325" t="str">
        <f>IFERROR(VLOOKUP($C139,'参加選手登録表 (メール申込用)'!$B$4:$H$54,5,FALSE),"")</f>
        <v/>
      </c>
      <c r="E139" s="315"/>
      <c r="F139" s="325" t="str">
        <f>IFERROR(VLOOKUP($E139,'参加馬登録表 (メール申込用)'!$B$5:$L$55,2,FALSE),"")</f>
        <v/>
      </c>
      <c r="G139" s="326" t="str">
        <f>IF(C139=0,"",IFERROR(IF('団体情報・合計（メール申込用）'!$C$3="","",'団体情報・合計（メール申込用）'!$C$3),""))</f>
        <v/>
      </c>
      <c r="H139" s="149"/>
      <c r="I139" s="327" t="str">
        <f>IF(H139="OP",IFERROR(VLOOKUP(A139,'基本情報（メール申込用）'!$B$7:$D$46,3,FALSE),""),IFERROR(VLOOKUP(A139,'基本情報（メール申込用）'!$B$7:$D$46,2,FALSE),""))</f>
        <v/>
      </c>
    </row>
    <row r="140" spans="1:9" ht="24" customHeight="1" x14ac:dyDescent="0.25">
      <c r="A140" s="324" t="str">
        <f>IFERROR(VLOOKUP(B140,'基本情報（メール申込用）'!$A$7:$B$46,2,FALSE),"")</f>
        <v/>
      </c>
      <c r="B140" s="315"/>
      <c r="C140" s="315"/>
      <c r="D140" s="325" t="str">
        <f>IFERROR(VLOOKUP($C140,'参加選手登録表 (メール申込用)'!$B$4:$H$54,5,FALSE),"")</f>
        <v/>
      </c>
      <c r="E140" s="315"/>
      <c r="F140" s="325" t="str">
        <f>IFERROR(VLOOKUP($E140,'参加馬登録表 (メール申込用)'!$B$5:$L$55,2,FALSE),"")</f>
        <v/>
      </c>
      <c r="G140" s="326" t="str">
        <f>IF(C140=0,"",IFERROR(IF('団体情報・合計（メール申込用）'!$C$3="","",'団体情報・合計（メール申込用）'!$C$3),""))</f>
        <v/>
      </c>
      <c r="H140" s="149"/>
      <c r="I140" s="327" t="str">
        <f>IF(H140="OP",IFERROR(VLOOKUP(A140,'基本情報（メール申込用）'!$B$7:$D$46,3,FALSE),""),IFERROR(VLOOKUP(A140,'基本情報（メール申込用）'!$B$7:$D$46,2,FALSE),""))</f>
        <v/>
      </c>
    </row>
    <row r="141" spans="1:9" ht="24" customHeight="1" x14ac:dyDescent="0.25">
      <c r="A141" s="324" t="str">
        <f>IFERROR(VLOOKUP(B141,'基本情報（メール申込用）'!$A$7:$B$46,2,FALSE),"")</f>
        <v/>
      </c>
      <c r="B141" s="315"/>
      <c r="C141" s="315"/>
      <c r="D141" s="325" t="str">
        <f>IFERROR(VLOOKUP($C141,'参加選手登録表 (メール申込用)'!$B$4:$H$54,5,FALSE),"")</f>
        <v/>
      </c>
      <c r="E141" s="315"/>
      <c r="F141" s="325" t="str">
        <f>IFERROR(VLOOKUP($E141,'参加馬登録表 (メール申込用)'!$B$5:$L$55,2,FALSE),"")</f>
        <v/>
      </c>
      <c r="G141" s="326" t="str">
        <f>IF(C141=0,"",IFERROR(IF('団体情報・合計（メール申込用）'!$C$3="","",'団体情報・合計（メール申込用）'!$C$3),""))</f>
        <v/>
      </c>
      <c r="H141" s="149"/>
      <c r="I141" s="327" t="str">
        <f>IF(H141="OP",IFERROR(VLOOKUP(A141,'基本情報（メール申込用）'!$B$7:$D$46,3,FALSE),""),IFERROR(VLOOKUP(A141,'基本情報（メール申込用）'!$B$7:$D$46,2,FALSE),""))</f>
        <v/>
      </c>
    </row>
    <row r="142" spans="1:9" ht="24" customHeight="1" x14ac:dyDescent="0.25">
      <c r="A142" s="324" t="str">
        <f>IFERROR(VLOOKUP(B142,'基本情報（メール申込用）'!$A$7:$B$46,2,FALSE),"")</f>
        <v/>
      </c>
      <c r="B142" s="315"/>
      <c r="C142" s="315"/>
      <c r="D142" s="325" t="str">
        <f>IFERROR(VLOOKUP($C142,'参加選手登録表 (メール申込用)'!$B$4:$H$54,5,FALSE),"")</f>
        <v/>
      </c>
      <c r="E142" s="315"/>
      <c r="F142" s="325" t="str">
        <f>IFERROR(VLOOKUP($E142,'参加馬登録表 (メール申込用)'!$B$5:$L$55,2,FALSE),"")</f>
        <v/>
      </c>
      <c r="G142" s="326" t="str">
        <f>IF(C142=0,"",IFERROR(IF('団体情報・合計（メール申込用）'!$C$3="","",'団体情報・合計（メール申込用）'!$C$3),""))</f>
        <v/>
      </c>
      <c r="H142" s="149"/>
      <c r="I142" s="327" t="str">
        <f>IF(H142="OP",IFERROR(VLOOKUP(A142,'基本情報（メール申込用）'!$B$7:$D$46,3,FALSE),""),IFERROR(VLOOKUP(A142,'基本情報（メール申込用）'!$B$7:$D$46,2,FALSE),""))</f>
        <v/>
      </c>
    </row>
    <row r="143" spans="1:9" ht="24" customHeight="1" x14ac:dyDescent="0.25">
      <c r="A143" s="324" t="str">
        <f>IFERROR(VLOOKUP(B143,'基本情報（メール申込用）'!$A$7:$B$46,2,FALSE),"")</f>
        <v/>
      </c>
      <c r="B143" s="315"/>
      <c r="C143" s="315"/>
      <c r="D143" s="325" t="str">
        <f>IFERROR(VLOOKUP($C143,'参加選手登録表 (メール申込用)'!$B$4:$H$54,5,FALSE),"")</f>
        <v/>
      </c>
      <c r="E143" s="315"/>
      <c r="F143" s="325" t="str">
        <f>IFERROR(VLOOKUP($E143,'参加馬登録表 (メール申込用)'!$B$5:$L$55,2,FALSE),"")</f>
        <v/>
      </c>
      <c r="G143" s="326" t="str">
        <f>IF(C143=0,"",IFERROR(IF('団体情報・合計（メール申込用）'!$C$3="","",'団体情報・合計（メール申込用）'!$C$3),""))</f>
        <v/>
      </c>
      <c r="H143" s="149"/>
      <c r="I143" s="327" t="str">
        <f>IF(H143="OP",IFERROR(VLOOKUP(A143,'基本情報（メール申込用）'!$B$7:$D$46,3,FALSE),""),IFERROR(VLOOKUP(A143,'基本情報（メール申込用）'!$B$7:$D$46,2,FALSE),""))</f>
        <v/>
      </c>
    </row>
    <row r="144" spans="1:9" ht="24" customHeight="1" thickBot="1" x14ac:dyDescent="0.3">
      <c r="A144" s="328" t="str">
        <f>IFERROR(VLOOKUP(B144,'基本情報（メール申込用）'!$A$7:$B$46,2,FALSE),"")</f>
        <v/>
      </c>
      <c r="B144" s="318"/>
      <c r="C144" s="318"/>
      <c r="D144" s="329" t="str">
        <f>IFERROR(VLOOKUP($C144,'参加選手登録表 (メール申込用)'!$B$4:$H$54,5,FALSE),"")</f>
        <v/>
      </c>
      <c r="E144" s="318"/>
      <c r="F144" s="329" t="str">
        <f>IFERROR(VLOOKUP($E144,'参加馬登録表 (メール申込用)'!$B$5:$L$55,2,FALSE),"")</f>
        <v/>
      </c>
      <c r="G144" s="330" t="str">
        <f>IF(C144=0,"",IFERROR(IF('団体情報・合計（メール申込用）'!$C$3="","",'団体情報・合計（メール申込用）'!$C$3),""))</f>
        <v/>
      </c>
      <c r="H144" s="200"/>
      <c r="I144" s="331" t="str">
        <f>IF(H144="OP",IFERROR(VLOOKUP(A144,'基本情報（メール申込用）'!$B$7:$D$46,3,FALSE),""),IFERROR(VLOOKUP(A144,'基本情報（メール申込用）'!$B$7:$D$46,2,FALSE),""))</f>
        <v/>
      </c>
    </row>
    <row r="145" spans="1:9" ht="24" customHeight="1" x14ac:dyDescent="0.25">
      <c r="A145" s="332" t="str">
        <f>IFERROR(VLOOKUP(B145,'基本情報（メール申込用）'!$A$7:$B$46,2,FALSE),"")</f>
        <v/>
      </c>
      <c r="B145" s="319"/>
      <c r="C145" s="319"/>
      <c r="D145" s="333" t="str">
        <f>IFERROR(VLOOKUP($C145,'参加選手登録表 (メール申込用)'!$B$4:$H$54,5,FALSE),"")</f>
        <v/>
      </c>
      <c r="E145" s="319"/>
      <c r="F145" s="333" t="str">
        <f>IFERROR(VLOOKUP($E145,'参加馬登録表 (メール申込用)'!$B$5:$L$55,2,FALSE),"")</f>
        <v/>
      </c>
      <c r="G145" s="334" t="str">
        <f>IF(C145=0,"",IFERROR(IF('団体情報・合計（メール申込用）'!$C$3="","",'団体情報・合計（メール申込用）'!$C$3),""))</f>
        <v/>
      </c>
      <c r="H145" s="147"/>
      <c r="I145" s="335" t="str">
        <f>IF(H145="OP",IFERROR(VLOOKUP(A145,'基本情報（メール申込用）'!$B$7:$D$46,3,FALSE),""),IFERROR(VLOOKUP(A145,'基本情報（メール申込用）'!$B$7:$D$46,2,FALSE),""))</f>
        <v/>
      </c>
    </row>
    <row r="146" spans="1:9" ht="24" customHeight="1" x14ac:dyDescent="0.25">
      <c r="A146" s="324" t="str">
        <f>IFERROR(VLOOKUP(B146,'基本情報（メール申込用）'!$A$7:$B$46,2,FALSE),"")</f>
        <v/>
      </c>
      <c r="B146" s="315"/>
      <c r="C146" s="315"/>
      <c r="D146" s="325" t="str">
        <f>IFERROR(VLOOKUP($C146,'参加選手登録表 (メール申込用)'!$B$4:$H$54,5,FALSE),"")</f>
        <v/>
      </c>
      <c r="E146" s="315"/>
      <c r="F146" s="325" t="str">
        <f>IFERROR(VLOOKUP($E146,'参加馬登録表 (メール申込用)'!$B$5:$L$55,2,FALSE),"")</f>
        <v/>
      </c>
      <c r="G146" s="326" t="str">
        <f>IF(C146=0,"",IFERROR(IF('団体情報・合計（メール申込用）'!$C$3="","",'団体情報・合計（メール申込用）'!$C$3),""))</f>
        <v/>
      </c>
      <c r="H146" s="149"/>
      <c r="I146" s="327" t="str">
        <f>IF(H146="OP",IFERROR(VLOOKUP(A146,'基本情報（メール申込用）'!$B$7:$D$46,3,FALSE),""),IFERROR(VLOOKUP(A146,'基本情報（メール申込用）'!$B$7:$D$46,2,FALSE),""))</f>
        <v/>
      </c>
    </row>
    <row r="147" spans="1:9" ht="24" customHeight="1" x14ac:dyDescent="0.25">
      <c r="A147" s="324" t="str">
        <f>IFERROR(VLOOKUP(B147,'基本情報（メール申込用）'!$A$7:$B$46,2,FALSE),"")</f>
        <v/>
      </c>
      <c r="B147" s="315"/>
      <c r="C147" s="315"/>
      <c r="D147" s="325" t="str">
        <f>IFERROR(VLOOKUP($C147,'参加選手登録表 (メール申込用)'!$B$4:$H$54,5,FALSE),"")</f>
        <v/>
      </c>
      <c r="E147" s="315"/>
      <c r="F147" s="325" t="str">
        <f>IFERROR(VLOOKUP($E147,'参加馬登録表 (メール申込用)'!$B$5:$L$55,2,FALSE),"")</f>
        <v/>
      </c>
      <c r="G147" s="326" t="str">
        <f>IF(C147=0,"",IFERROR(IF('団体情報・合計（メール申込用）'!$C$3="","",'団体情報・合計（メール申込用）'!$C$3),""))</f>
        <v/>
      </c>
      <c r="H147" s="149"/>
      <c r="I147" s="327" t="str">
        <f>IF(H147="OP",IFERROR(VLOOKUP(A147,'基本情報（メール申込用）'!$B$7:$D$46,3,FALSE),""),IFERROR(VLOOKUP(A147,'基本情報（メール申込用）'!$B$7:$D$46,2,FALSE),""))</f>
        <v/>
      </c>
    </row>
    <row r="148" spans="1:9" ht="24" customHeight="1" x14ac:dyDescent="0.25">
      <c r="A148" s="324" t="str">
        <f>IFERROR(VLOOKUP(B148,'基本情報（メール申込用）'!$A$7:$B$46,2,FALSE),"")</f>
        <v/>
      </c>
      <c r="B148" s="315"/>
      <c r="C148" s="315"/>
      <c r="D148" s="325" t="str">
        <f>IFERROR(VLOOKUP($C148,'参加選手登録表 (メール申込用)'!$B$4:$H$54,5,FALSE),"")</f>
        <v/>
      </c>
      <c r="E148" s="315"/>
      <c r="F148" s="325" t="str">
        <f>IFERROR(VLOOKUP($E148,'参加馬登録表 (メール申込用)'!$B$5:$L$55,2,FALSE),"")</f>
        <v/>
      </c>
      <c r="G148" s="326" t="str">
        <f>IF(C148=0,"",IFERROR(IF('団体情報・合計（メール申込用）'!$C$3="","",'団体情報・合計（メール申込用）'!$C$3),""))</f>
        <v/>
      </c>
      <c r="H148" s="149"/>
      <c r="I148" s="327" t="str">
        <f>IF(H148="OP",IFERROR(VLOOKUP(A148,'基本情報（メール申込用）'!$B$7:$D$46,3,FALSE),""),IFERROR(VLOOKUP(A148,'基本情報（メール申込用）'!$B$7:$D$46,2,FALSE),""))</f>
        <v/>
      </c>
    </row>
    <row r="149" spans="1:9" ht="24" customHeight="1" x14ac:dyDescent="0.25">
      <c r="A149" s="324" t="str">
        <f>IFERROR(VLOOKUP(B149,'基本情報（メール申込用）'!$A$7:$B$46,2,FALSE),"")</f>
        <v/>
      </c>
      <c r="B149" s="315"/>
      <c r="C149" s="315"/>
      <c r="D149" s="325" t="str">
        <f>IFERROR(VLOOKUP($C149,'参加選手登録表 (メール申込用)'!$B$4:$H$54,5,FALSE),"")</f>
        <v/>
      </c>
      <c r="E149" s="315"/>
      <c r="F149" s="325" t="str">
        <f>IFERROR(VLOOKUP($E149,'参加馬登録表 (メール申込用)'!$B$5:$L$55,2,FALSE),"")</f>
        <v/>
      </c>
      <c r="G149" s="326" t="str">
        <f>IF(C149=0,"",IFERROR(IF('団体情報・合計（メール申込用）'!$C$3="","",'団体情報・合計（メール申込用）'!$C$3),""))</f>
        <v/>
      </c>
      <c r="H149" s="149"/>
      <c r="I149" s="327" t="str">
        <f>IF(H149="OP",IFERROR(VLOOKUP(A149,'基本情報（メール申込用）'!$B$7:$D$46,3,FALSE),""),IFERROR(VLOOKUP(A149,'基本情報（メール申込用）'!$B$7:$D$46,2,FALSE),""))</f>
        <v/>
      </c>
    </row>
    <row r="150" spans="1:9" ht="24" customHeight="1" x14ac:dyDescent="0.25">
      <c r="A150" s="324" t="str">
        <f>IFERROR(VLOOKUP(B150,'基本情報（メール申込用）'!$A$7:$B$46,2,FALSE),"")</f>
        <v/>
      </c>
      <c r="B150" s="315"/>
      <c r="C150" s="315"/>
      <c r="D150" s="325" t="str">
        <f>IFERROR(VLOOKUP($C150,'参加選手登録表 (メール申込用)'!$B$4:$H$54,5,FALSE),"")</f>
        <v/>
      </c>
      <c r="E150" s="315"/>
      <c r="F150" s="325" t="str">
        <f>IFERROR(VLOOKUP($E150,'参加馬登録表 (メール申込用)'!$B$5:$L$55,2,FALSE),"")</f>
        <v/>
      </c>
      <c r="G150" s="326" t="str">
        <f>IF(C150=0,"",IFERROR(IF('団体情報・合計（メール申込用）'!$C$3="","",'団体情報・合計（メール申込用）'!$C$3),""))</f>
        <v/>
      </c>
      <c r="H150" s="149"/>
      <c r="I150" s="327" t="str">
        <f>IF(H150="OP",IFERROR(VLOOKUP(A150,'基本情報（メール申込用）'!$B$7:$D$46,3,FALSE),""),IFERROR(VLOOKUP(A150,'基本情報（メール申込用）'!$B$7:$D$46,2,FALSE),""))</f>
        <v/>
      </c>
    </row>
    <row r="151" spans="1:9" ht="24" customHeight="1" x14ac:dyDescent="0.25">
      <c r="A151" s="324" t="str">
        <f>IFERROR(VLOOKUP(B151,'基本情報（メール申込用）'!$A$7:$B$46,2,FALSE),"")</f>
        <v/>
      </c>
      <c r="B151" s="315"/>
      <c r="C151" s="315"/>
      <c r="D151" s="325" t="str">
        <f>IFERROR(VLOOKUP($C151,'参加選手登録表 (メール申込用)'!$B$4:$H$54,5,FALSE),"")</f>
        <v/>
      </c>
      <c r="E151" s="315"/>
      <c r="F151" s="325" t="str">
        <f>IFERROR(VLOOKUP($E151,'参加馬登録表 (メール申込用)'!$B$5:$L$55,2,FALSE),"")</f>
        <v/>
      </c>
      <c r="G151" s="326" t="str">
        <f>IF(C151=0,"",IFERROR(IF('団体情報・合計（メール申込用）'!$C$3="","",'団体情報・合計（メール申込用）'!$C$3),""))</f>
        <v/>
      </c>
      <c r="H151" s="149"/>
      <c r="I151" s="327" t="str">
        <f>IF(H151="OP",IFERROR(VLOOKUP(A151,'基本情報（メール申込用）'!$B$7:$D$46,3,FALSE),""),IFERROR(VLOOKUP(A151,'基本情報（メール申込用）'!$B$7:$D$46,2,FALSE),""))</f>
        <v/>
      </c>
    </row>
    <row r="152" spans="1:9" ht="24" customHeight="1" x14ac:dyDescent="0.25">
      <c r="A152" s="324" t="str">
        <f>IFERROR(VLOOKUP(B152,'基本情報（メール申込用）'!$A$7:$B$46,2,FALSE),"")</f>
        <v/>
      </c>
      <c r="B152" s="315"/>
      <c r="C152" s="315"/>
      <c r="D152" s="325" t="str">
        <f>IFERROR(VLOOKUP($C152,'参加選手登録表 (メール申込用)'!$B$4:$H$54,5,FALSE),"")</f>
        <v/>
      </c>
      <c r="E152" s="315"/>
      <c r="F152" s="325" t="str">
        <f>IFERROR(VLOOKUP($E152,'参加馬登録表 (メール申込用)'!$B$5:$L$55,2,FALSE),"")</f>
        <v/>
      </c>
      <c r="G152" s="326" t="str">
        <f>IF(C152=0,"",IFERROR(IF('団体情報・合計（メール申込用）'!$C$3="","",'団体情報・合計（メール申込用）'!$C$3),""))</f>
        <v/>
      </c>
      <c r="H152" s="149"/>
      <c r="I152" s="327" t="str">
        <f>IF(H152="OP",IFERROR(VLOOKUP(A152,'基本情報（メール申込用）'!$B$7:$D$46,3,FALSE),""),IFERROR(VLOOKUP(A152,'基本情報（メール申込用）'!$B$7:$D$46,2,FALSE),""))</f>
        <v/>
      </c>
    </row>
    <row r="153" spans="1:9" ht="24" customHeight="1" x14ac:dyDescent="0.25">
      <c r="A153" s="324" t="str">
        <f>IFERROR(VLOOKUP(B153,'基本情報（メール申込用）'!$A$7:$B$46,2,FALSE),"")</f>
        <v/>
      </c>
      <c r="B153" s="315"/>
      <c r="C153" s="315"/>
      <c r="D153" s="325" t="str">
        <f>IFERROR(VLOOKUP($C153,'参加選手登録表 (メール申込用)'!$B$4:$H$54,5,FALSE),"")</f>
        <v/>
      </c>
      <c r="E153" s="315"/>
      <c r="F153" s="325" t="str">
        <f>IFERROR(VLOOKUP($E153,'参加馬登録表 (メール申込用)'!$B$5:$L$55,2,FALSE),"")</f>
        <v/>
      </c>
      <c r="G153" s="326" t="str">
        <f>IF(C153=0,"",IFERROR(IF('団体情報・合計（メール申込用）'!$C$3="","",'団体情報・合計（メール申込用）'!$C$3),""))</f>
        <v/>
      </c>
      <c r="H153" s="149"/>
      <c r="I153" s="327" t="str">
        <f>IF(H153="OP",IFERROR(VLOOKUP(A153,'基本情報（メール申込用）'!$B$7:$D$46,3,FALSE),""),IFERROR(VLOOKUP(A153,'基本情報（メール申込用）'!$B$7:$D$46,2,FALSE),""))</f>
        <v/>
      </c>
    </row>
    <row r="154" spans="1:9" ht="24" customHeight="1" thickBot="1" x14ac:dyDescent="0.3">
      <c r="A154" s="336" t="str">
        <f>IFERROR(VLOOKUP(B154,'基本情報（メール申込用）'!$A$7:$B$46,2,FALSE),"")</f>
        <v/>
      </c>
      <c r="B154" s="316"/>
      <c r="C154" s="316"/>
      <c r="D154" s="337" t="str">
        <f>IFERROR(VLOOKUP($C154,'参加選手登録表 (メール申込用)'!$B$4:$H$54,5,FALSE),"")</f>
        <v/>
      </c>
      <c r="E154" s="316"/>
      <c r="F154" s="337" t="str">
        <f>IFERROR(VLOOKUP($E154,'参加馬登録表 (メール申込用)'!$B$5:$L$55,2,FALSE),"")</f>
        <v/>
      </c>
      <c r="G154" s="338" t="str">
        <f>IF(C154=0,"",IFERROR(IF('団体情報・合計（メール申込用）'!$C$3="","",'団体情報・合計（メール申込用）'!$C$3),""))</f>
        <v/>
      </c>
      <c r="H154" s="153"/>
      <c r="I154" s="339" t="str">
        <f>IF(H154="OP",IFERROR(VLOOKUP(A154,'基本情報（メール申込用）'!$B$7:$D$46,3,FALSE),""),IFERROR(VLOOKUP(A154,'基本情報（メール申込用）'!$B$7:$D$46,2,FALSE),""))</f>
        <v/>
      </c>
    </row>
    <row r="155" spans="1:9" ht="18" customHeight="1" x14ac:dyDescent="0.25">
      <c r="E155" s="144"/>
    </row>
  </sheetData>
  <sheetProtection algorithmName="SHA-512" hashValue="y7xTBydP4qI9iHqTpik1VhjKPsuOtZHJ49sIjM17quVSWsNCqkqP1ieSc2VdWVnr2u+S1jHIeW6ZDKstqBzjEQ==" saltValue="g5Kr0I9DEvlzjlI29q9zmQ==" spinCount="100000" sheet="1" selectLockedCells="1"/>
  <mergeCells count="4">
    <mergeCell ref="A1:E1"/>
    <mergeCell ref="K1:P1"/>
    <mergeCell ref="H1:I1"/>
    <mergeCell ref="K3:U3"/>
  </mergeCells>
  <phoneticPr fontId="2"/>
  <dataValidations count="1">
    <dataValidation type="list" allowBlank="1" showInputMessage="1" showErrorMessage="1" sqref="H4:H154" xr:uid="{00000000-0002-0000-0200-000000000000}">
      <formula1>"OP"</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14756813-8759-4AF1-A6EC-22CF5CB49CD8}">
          <x14:formula1>
            <xm:f>OFFSET('参加選手登録表 (メール申込用)'!$B$4:$B$54,,,COUNTA('参加選手登録表 (メール申込用)'!$B$4:$B$54))</xm:f>
          </x14:formula1>
          <xm:sqref>C4</xm:sqref>
        </x14:dataValidation>
        <x14:dataValidation type="list" allowBlank="1" showInputMessage="1" showErrorMessage="1" xr:uid="{E8277E9E-6D4A-4AA8-807F-5044C42E663E}">
          <x14:formula1>
            <xm:f>'参加馬登録表 (メール申込用)'!$B$5:$B$55</xm:f>
          </x14:formula1>
          <xm:sqref>E4</xm:sqref>
        </x14:dataValidation>
        <x14:dataValidation type="list" allowBlank="1" showInputMessage="1" showErrorMessage="1" xr:uid="{408568CD-D066-41E8-8FD5-FD56563C8680}">
          <x14:formula1>
            <xm:f>OFFSET('参加馬登録表 (メール申込用)'!$B$6:$B$55,,,COUNTA('参加馬登録表 (メール申込用)'!$B$6:$B$55))</xm:f>
          </x14:formula1>
          <xm:sqref>E5:E154</xm:sqref>
        </x14:dataValidation>
        <x14:dataValidation type="list" allowBlank="1" showInputMessage="1" showErrorMessage="1" xr:uid="{52ECC8E8-767A-41DE-BD0F-1DD8CB941A95}">
          <x14:formula1>
            <xm:f>OFFSET('参加選手登録表 (メール申込用)'!$B$5:$B$54,,,COUNTA('参加選手登録表 (メール申込用)'!$B$5:$B$54))</xm:f>
          </x14:formula1>
          <xm:sqref>C5:C154</xm:sqref>
        </x14:dataValidation>
        <x14:dataValidation type="list" allowBlank="1" showInputMessage="1" showErrorMessage="1" xr:uid="{C942339A-7934-462B-B7AA-C61880DDCA24}">
          <x14:formula1>
            <xm:f>OFFSET('基本情報（メール申込用）'!$A$7:$A$46,,,COUNTA('基本情報（メール申込用）'!$A$7:$A$46))</xm:f>
          </x14:formula1>
          <xm:sqref>B5:B154</xm:sqref>
        </x14:dataValidation>
        <x14:dataValidation type="list" allowBlank="1" showInputMessage="1" showErrorMessage="1" xr:uid="{AB8AE390-09F1-4C65-B00C-778B08EDDD9A}">
          <x14:formula1>
            <xm:f>'エントリー用紙（印刷用）'!$B$4:$B$28</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workbookViewId="0">
      <selection activeCell="D19" sqref="D19"/>
    </sheetView>
  </sheetViews>
  <sheetFormatPr defaultRowHeight="24" customHeight="1" x14ac:dyDescent="0.3"/>
  <cols>
    <col min="1" max="1" width="9" style="26"/>
    <col min="2" max="2" width="23.875" style="26" bestFit="1" customWidth="1"/>
    <col min="3" max="4" width="13.25" style="26" customWidth="1"/>
    <col min="5" max="5" width="26.5" style="26" customWidth="1"/>
    <col min="6" max="16384" width="9" style="26"/>
  </cols>
  <sheetData>
    <row r="1" spans="1:12" ht="22.5" customHeight="1" thickBot="1" x14ac:dyDescent="0.35">
      <c r="A1" s="426" t="str">
        <f>'基本情報（メール申込用）'!B1</f>
        <v>第13回オールレディース＆ダンディークラシック</v>
      </c>
      <c r="B1" s="427"/>
      <c r="C1" s="428"/>
      <c r="E1" s="240" t="s">
        <v>126</v>
      </c>
    </row>
    <row r="2" spans="1:12" ht="7.5" customHeight="1" x14ac:dyDescent="0.3"/>
    <row r="3" spans="1:12" ht="24" customHeight="1" x14ac:dyDescent="0.3">
      <c r="A3" s="482" t="s">
        <v>119</v>
      </c>
      <c r="B3" s="221" t="s">
        <v>6</v>
      </c>
      <c r="C3" s="456"/>
      <c r="D3" s="457"/>
      <c r="E3" s="458"/>
    </row>
    <row r="4" spans="1:12" ht="24" customHeight="1" x14ac:dyDescent="0.3">
      <c r="A4" s="483"/>
      <c r="B4" s="221" t="s">
        <v>101</v>
      </c>
      <c r="C4" s="456"/>
      <c r="D4" s="457"/>
      <c r="E4" s="458"/>
    </row>
    <row r="5" spans="1:12" ht="24" customHeight="1" x14ac:dyDescent="0.3">
      <c r="A5" s="483"/>
      <c r="B5" s="221" t="s">
        <v>33</v>
      </c>
      <c r="C5" s="456"/>
      <c r="D5" s="457"/>
      <c r="E5" s="458"/>
    </row>
    <row r="6" spans="1:12" ht="24" customHeight="1" x14ac:dyDescent="0.3">
      <c r="A6" s="483"/>
      <c r="B6" s="221" t="s">
        <v>34</v>
      </c>
      <c r="C6" s="456"/>
      <c r="D6" s="457"/>
      <c r="E6" s="458"/>
    </row>
    <row r="7" spans="1:12" ht="24" customHeight="1" x14ac:dyDescent="0.3">
      <c r="A7" s="483"/>
      <c r="B7" s="221" t="s">
        <v>102</v>
      </c>
      <c r="C7" s="456"/>
      <c r="D7" s="457"/>
      <c r="E7" s="458"/>
    </row>
    <row r="8" spans="1:12" ht="24" customHeight="1" x14ac:dyDescent="0.3">
      <c r="A8" s="483"/>
      <c r="B8" s="221" t="s">
        <v>103</v>
      </c>
      <c r="C8" s="459" t="s">
        <v>113</v>
      </c>
      <c r="D8" s="460"/>
      <c r="E8" s="461"/>
    </row>
    <row r="9" spans="1:12" ht="24" customHeight="1" x14ac:dyDescent="0.3">
      <c r="A9" s="484"/>
      <c r="B9" s="221" t="s">
        <v>35</v>
      </c>
      <c r="C9" s="456"/>
      <c r="D9" s="457"/>
      <c r="E9" s="458"/>
      <c r="L9" s="220"/>
    </row>
    <row r="10" spans="1:12" ht="24" customHeight="1" x14ac:dyDescent="0.3">
      <c r="B10" s="233"/>
      <c r="C10" s="232"/>
      <c r="D10" s="232"/>
      <c r="E10" s="232"/>
      <c r="L10" s="220"/>
    </row>
    <row r="11" spans="1:12" ht="24" customHeight="1" x14ac:dyDescent="0.3">
      <c r="A11" s="482" t="s">
        <v>120</v>
      </c>
      <c r="B11" s="468" t="s">
        <v>117</v>
      </c>
      <c r="C11" s="469"/>
      <c r="D11" s="469"/>
      <c r="E11" s="470"/>
      <c r="L11" s="220"/>
    </row>
    <row r="12" spans="1:12" ht="49.5" customHeight="1" x14ac:dyDescent="0.3">
      <c r="A12" s="483"/>
      <c r="B12" s="471" t="s">
        <v>115</v>
      </c>
      <c r="C12" s="472"/>
      <c r="D12" s="472"/>
      <c r="E12" s="473"/>
      <c r="L12" s="220"/>
    </row>
    <row r="13" spans="1:12" ht="24" customHeight="1" x14ac:dyDescent="0.3">
      <c r="A13" s="483"/>
      <c r="B13" s="468" t="s">
        <v>118</v>
      </c>
      <c r="C13" s="469"/>
      <c r="D13" s="469"/>
      <c r="E13" s="470"/>
      <c r="L13" s="220"/>
    </row>
    <row r="14" spans="1:12" ht="70.5" customHeight="1" x14ac:dyDescent="0.3">
      <c r="A14" s="484"/>
      <c r="B14" s="471" t="s">
        <v>116</v>
      </c>
      <c r="C14" s="472"/>
      <c r="D14" s="472"/>
      <c r="E14" s="473"/>
      <c r="L14" s="220"/>
    </row>
    <row r="15" spans="1:12" ht="24" customHeight="1" x14ac:dyDescent="0.3">
      <c r="B15" s="222"/>
      <c r="C15" s="248" t="b">
        <v>0</v>
      </c>
      <c r="D15" s="248" t="b">
        <v>0</v>
      </c>
      <c r="E15" s="222"/>
    </row>
    <row r="16" spans="1:12" ht="24" customHeight="1" x14ac:dyDescent="0.3">
      <c r="A16" s="482" t="s">
        <v>121</v>
      </c>
      <c r="B16" s="223" t="s">
        <v>12</v>
      </c>
      <c r="C16" s="480" t="str">
        <f>"全（　"&amp;COUNT('エントリー表（メール申込用）'!A5:A154)&amp;"　）エントリー"</f>
        <v>全（　0　）エントリー</v>
      </c>
      <c r="D16" s="481"/>
      <c r="E16" s="226">
        <f>SUM('エントリー表（メール申込用）'!I5:I154)</f>
        <v>0</v>
      </c>
    </row>
    <row r="17" spans="1:5" ht="24" customHeight="1" x14ac:dyDescent="0.3">
      <c r="A17" s="483"/>
      <c r="B17" s="223" t="s">
        <v>22</v>
      </c>
      <c r="C17" s="237">
        <f>'基本情報（メール申込用）'!C4</f>
        <v>12000</v>
      </c>
      <c r="D17" s="234">
        <f>COUNTA('参加馬登録表 (メール申込用)'!$B$6:$B$55)</f>
        <v>0</v>
      </c>
      <c r="E17" s="226">
        <f>C17*D17</f>
        <v>0</v>
      </c>
    </row>
    <row r="18" spans="1:5" ht="24" customHeight="1" x14ac:dyDescent="0.3">
      <c r="A18" s="483"/>
      <c r="B18" s="223" t="s">
        <v>208</v>
      </c>
      <c r="C18" s="237">
        <v>1000</v>
      </c>
      <c r="D18" s="235">
        <v>0</v>
      </c>
      <c r="E18" s="226">
        <f>C18*D18</f>
        <v>0</v>
      </c>
    </row>
    <row r="19" spans="1:5" ht="24" customHeight="1" x14ac:dyDescent="0.3">
      <c r="A19" s="483"/>
      <c r="B19" s="223" t="s">
        <v>152</v>
      </c>
      <c r="C19" s="237">
        <v>1000</v>
      </c>
      <c r="D19" s="235">
        <v>0</v>
      </c>
      <c r="E19" s="226">
        <f>C19*D19</f>
        <v>0</v>
      </c>
    </row>
    <row r="20" spans="1:5" ht="24" customHeight="1" x14ac:dyDescent="0.3">
      <c r="A20" s="483"/>
      <c r="B20" s="223" t="s">
        <v>153</v>
      </c>
      <c r="C20" s="237">
        <v>1000</v>
      </c>
      <c r="D20" s="235">
        <v>0</v>
      </c>
      <c r="E20" s="226">
        <f>C20*D20</f>
        <v>0</v>
      </c>
    </row>
    <row r="21" spans="1:5" ht="24" customHeight="1" thickBot="1" x14ac:dyDescent="0.35">
      <c r="A21" s="483"/>
      <c r="B21" s="224" t="s">
        <v>154</v>
      </c>
      <c r="C21" s="238">
        <v>1000</v>
      </c>
      <c r="D21" s="236">
        <v>0</v>
      </c>
      <c r="E21" s="227">
        <f>C21*D21</f>
        <v>0</v>
      </c>
    </row>
    <row r="22" spans="1:5" ht="31.5" customHeight="1" thickTop="1" x14ac:dyDescent="0.3">
      <c r="A22" s="483"/>
      <c r="B22" s="225" t="s">
        <v>104</v>
      </c>
      <c r="C22" s="474">
        <f>SUM(E16:E21)</f>
        <v>0</v>
      </c>
      <c r="D22" s="475"/>
      <c r="E22" s="476"/>
    </row>
    <row r="23" spans="1:5" ht="24" customHeight="1" x14ac:dyDescent="0.3">
      <c r="A23" s="484"/>
      <c r="B23" s="221" t="s">
        <v>105</v>
      </c>
      <c r="C23" s="462" t="s">
        <v>110</v>
      </c>
      <c r="D23" s="463"/>
      <c r="E23" s="464"/>
    </row>
    <row r="24" spans="1:5" ht="24" customHeight="1" x14ac:dyDescent="0.3">
      <c r="B24" s="222"/>
      <c r="C24" s="222"/>
      <c r="D24" s="222"/>
      <c r="E24" s="222"/>
    </row>
    <row r="25" spans="1:5" ht="24" customHeight="1" x14ac:dyDescent="0.3">
      <c r="A25" s="482" t="s">
        <v>122</v>
      </c>
      <c r="B25" s="239" t="s">
        <v>106</v>
      </c>
      <c r="C25" s="228">
        <v>43831</v>
      </c>
      <c r="D25" s="229" t="s">
        <v>111</v>
      </c>
      <c r="E25" s="230">
        <v>0</v>
      </c>
    </row>
    <row r="26" spans="1:5" ht="24" customHeight="1" x14ac:dyDescent="0.3">
      <c r="A26" s="483"/>
      <c r="B26" s="239" t="s">
        <v>107</v>
      </c>
      <c r="C26" s="462" t="s">
        <v>112</v>
      </c>
      <c r="D26" s="464"/>
      <c r="E26" s="231">
        <v>0</v>
      </c>
    </row>
    <row r="27" spans="1:5" ht="16.5" x14ac:dyDescent="0.3">
      <c r="A27" s="483"/>
      <c r="B27" s="465" t="s">
        <v>114</v>
      </c>
      <c r="C27" s="466"/>
      <c r="D27" s="466"/>
      <c r="E27" s="467"/>
    </row>
    <row r="28" spans="1:5" ht="62.25" customHeight="1" x14ac:dyDescent="0.3">
      <c r="A28" s="484"/>
      <c r="B28" s="477"/>
      <c r="C28" s="478"/>
      <c r="D28" s="478"/>
      <c r="E28" s="479"/>
    </row>
    <row r="29" spans="1:5" ht="24" customHeight="1" thickBot="1" x14ac:dyDescent="0.35"/>
    <row r="30" spans="1:5" ht="48" customHeight="1" thickBot="1" x14ac:dyDescent="0.35">
      <c r="A30" s="247" t="s">
        <v>127</v>
      </c>
      <c r="B30" s="454" t="str">
        <f>IF(C15=TRUE,IF(D15=TRUE,HYPERLINK("mailto:club@nasu-tf.com?subject=エントリー申込（"&amp;$A$1&amp;"）","申込書の送信（メールソフトが起動します。編集した申込ファイルを保存した後、添付して下さい）"),"誓約内容に同意の上、□にチェックを入れて下さい"),"誓約内容に同意の上、□にチェックを入れて下さい")</f>
        <v>誓約内容に同意の上、□にチェックを入れて下さい</v>
      </c>
      <c r="C30" s="454"/>
      <c r="D30" s="454"/>
      <c r="E30" s="455"/>
    </row>
  </sheetData>
  <sheetProtection algorithmName="SHA-512" hashValue="LDakxcADlN/OABd6EHwJnnPk4gvFNUZZ9SbTR47VEIV/oA8/Y79gtn0bTtx7Z5ycZtQ4ExGvOpAA9tGXtjBgFg==" saltValue="Cgd+4O41WJysNpLNgd9Xcw==" spinCount="100000" sheet="1" objects="1" scenarios="1" selectLockedCells="1"/>
  <mergeCells count="23">
    <mergeCell ref="A1:C1"/>
    <mergeCell ref="A3:A9"/>
    <mergeCell ref="A16:A23"/>
    <mergeCell ref="A25:A28"/>
    <mergeCell ref="A11:A14"/>
    <mergeCell ref="C3:E3"/>
    <mergeCell ref="C4:E4"/>
    <mergeCell ref="B30:E30"/>
    <mergeCell ref="C5:E5"/>
    <mergeCell ref="C6:E6"/>
    <mergeCell ref="C7:E7"/>
    <mergeCell ref="C8:E8"/>
    <mergeCell ref="C9:E9"/>
    <mergeCell ref="C23:E23"/>
    <mergeCell ref="C26:D26"/>
    <mergeCell ref="B27:E27"/>
    <mergeCell ref="B11:E11"/>
    <mergeCell ref="B13:E13"/>
    <mergeCell ref="B14:E14"/>
    <mergeCell ref="C22:E22"/>
    <mergeCell ref="B12:E12"/>
    <mergeCell ref="B28:E28"/>
    <mergeCell ref="C16:D16"/>
  </mergeCells>
  <phoneticPr fontId="2"/>
  <dataValidations count="4">
    <dataValidation type="list" allowBlank="1" showInputMessage="1" showErrorMessage="1" sqref="D25" xr:uid="{00000000-0002-0000-0300-000000000000}">
      <formula1>"AM,PM"</formula1>
    </dataValidation>
    <dataValidation type="list" allowBlank="1" showInputMessage="1" showErrorMessage="1" sqref="C26:D26" xr:uid="{00000000-0002-0000-0300-000001000000}">
      <formula1>"駐車する,しない"</formula1>
    </dataValidation>
    <dataValidation type="list" allowBlank="1" showInputMessage="1" showErrorMessage="1" sqref="C8:E8" xr:uid="{00000000-0002-0000-0300-000002000000}">
      <formula1>"Fax,E-mail"</formula1>
    </dataValidation>
    <dataValidation type="list" allowBlank="1" showInputMessage="1" showErrorMessage="1" sqref="C23:E23" xr:uid="{37EB188B-F43B-44CC-A7B6-51B36B60E0EC}">
      <formula1>"銀行振込,当日現金持参"</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defaultSize="0" autoFill="0" autoLine="0" autoPict="0">
                <anchor moveWithCells="1">
                  <from>
                    <xdr:col>1</xdr:col>
                    <xdr:colOff>9525</xdr:colOff>
                    <xdr:row>9</xdr:row>
                    <xdr:rowOff>295275</xdr:rowOff>
                  </from>
                  <to>
                    <xdr:col>1</xdr:col>
                    <xdr:colOff>361950</xdr:colOff>
                    <xdr:row>10</xdr:row>
                    <xdr:rowOff>285750</xdr:rowOff>
                  </to>
                </anchor>
              </controlPr>
            </control>
          </mc:Choice>
        </mc:AlternateContent>
        <mc:AlternateContent xmlns:mc="http://schemas.openxmlformats.org/markup-compatibility/2006">
          <mc:Choice Requires="x14">
            <control shapeId="15367" r:id="rId5" name="Check Box 7">
              <controlPr defaultSize="0" autoFill="0" autoLine="0" autoPict="0" altText="">
                <anchor moveWithCells="1">
                  <from>
                    <xdr:col>1</xdr:col>
                    <xdr:colOff>0</xdr:colOff>
                    <xdr:row>11</xdr:row>
                    <xdr:rowOff>581025</xdr:rowOff>
                  </from>
                  <to>
                    <xdr:col>1</xdr:col>
                    <xdr:colOff>304800</xdr:colOff>
                    <xdr:row>13</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
  <sheetViews>
    <sheetView view="pageBreakPreview" zoomScaleNormal="130" zoomScaleSheetLayoutView="100" workbookViewId="0">
      <selection activeCell="O20" sqref="O20"/>
    </sheetView>
  </sheetViews>
  <sheetFormatPr defaultRowHeight="15" x14ac:dyDescent="0.25"/>
  <cols>
    <col min="1" max="1" width="12.5" style="9" customWidth="1"/>
    <col min="2" max="2" width="20" style="9" customWidth="1"/>
    <col min="3" max="4" width="9" style="9"/>
    <col min="5" max="5" width="7.5" style="9" bestFit="1" customWidth="1"/>
    <col min="6" max="6" width="7.5" style="9" customWidth="1"/>
    <col min="7" max="7" width="9" style="9"/>
    <col min="8" max="8" width="12.5" style="9" customWidth="1"/>
    <col min="9" max="9" width="20" style="9" customWidth="1"/>
    <col min="10" max="11" width="9" style="9"/>
    <col min="12" max="13" width="7.5" style="9" customWidth="1"/>
    <col min="14" max="16384" width="9" style="9"/>
  </cols>
  <sheetData>
    <row r="1" spans="1:13" ht="19.5" customHeight="1" x14ac:dyDescent="0.25">
      <c r="A1" s="525" t="s">
        <v>150</v>
      </c>
      <c r="B1" s="525"/>
      <c r="C1" s="525"/>
      <c r="D1" s="525"/>
      <c r="E1" s="525"/>
      <c r="F1" s="525"/>
      <c r="G1" s="525"/>
      <c r="H1" s="7"/>
      <c r="I1" s="5" t="s">
        <v>33</v>
      </c>
      <c r="J1" s="506"/>
      <c r="K1" s="506"/>
      <c r="L1" s="506"/>
      <c r="M1" s="506"/>
    </row>
    <row r="2" spans="1:13" ht="21.75" customHeight="1" x14ac:dyDescent="0.3">
      <c r="A2" s="526" t="s">
        <v>80</v>
      </c>
      <c r="B2" s="526"/>
      <c r="C2" s="8" t="s">
        <v>6</v>
      </c>
      <c r="D2" s="532"/>
      <c r="E2" s="532"/>
      <c r="F2" s="532"/>
      <c r="G2" s="532"/>
      <c r="H2" s="7"/>
      <c r="I2" s="5" t="s">
        <v>34</v>
      </c>
      <c r="J2" s="507"/>
      <c r="K2" s="507"/>
      <c r="L2" s="507"/>
      <c r="M2" s="507"/>
    </row>
    <row r="3" spans="1:13" ht="21.75" customHeight="1" x14ac:dyDescent="0.3">
      <c r="A3" s="526" t="s">
        <v>81</v>
      </c>
      <c r="B3" s="526"/>
      <c r="C3" s="8" t="s">
        <v>32</v>
      </c>
      <c r="D3" s="533"/>
      <c r="E3" s="533"/>
      <c r="F3" s="533"/>
      <c r="G3" s="533"/>
      <c r="H3" s="7"/>
      <c r="I3" s="6" t="s">
        <v>35</v>
      </c>
      <c r="J3" s="507"/>
      <c r="K3" s="507"/>
      <c r="L3" s="507"/>
      <c r="M3" s="507"/>
    </row>
    <row r="4" spans="1:13" ht="9" customHeight="1" thickBot="1" x14ac:dyDescent="0.3"/>
    <row r="5" spans="1:13" s="10" customFormat="1" ht="20.25" customHeight="1" thickBot="1" x14ac:dyDescent="0.2">
      <c r="A5" s="529" t="s">
        <v>8</v>
      </c>
      <c r="B5" s="530"/>
      <c r="C5" s="530"/>
      <c r="D5" s="530"/>
      <c r="E5" s="530"/>
      <c r="F5" s="530"/>
      <c r="G5" s="530"/>
      <c r="H5" s="530"/>
      <c r="I5" s="530"/>
      <c r="J5" s="530"/>
      <c r="K5" s="530"/>
      <c r="L5" s="530"/>
      <c r="M5" s="531"/>
    </row>
    <row r="6" spans="1:13" s="11" customFormat="1" ht="12" customHeight="1" x14ac:dyDescent="0.2">
      <c r="A6" s="535" t="s">
        <v>7</v>
      </c>
      <c r="B6" s="492" t="s">
        <v>72</v>
      </c>
      <c r="C6" s="493"/>
      <c r="D6" s="496" t="s">
        <v>2</v>
      </c>
      <c r="E6" s="496" t="s">
        <v>5</v>
      </c>
      <c r="F6" s="496" t="s">
        <v>1</v>
      </c>
      <c r="G6" s="496" t="s">
        <v>3</v>
      </c>
      <c r="H6" s="496" t="s">
        <v>0</v>
      </c>
      <c r="I6" s="493" t="s">
        <v>30</v>
      </c>
      <c r="J6" s="492" t="s">
        <v>4</v>
      </c>
      <c r="K6" s="493"/>
      <c r="L6" s="508" t="s">
        <v>78</v>
      </c>
      <c r="M6" s="509"/>
    </row>
    <row r="7" spans="1:13" s="11" customFormat="1" ht="12" customHeight="1" thickBot="1" x14ac:dyDescent="0.25">
      <c r="A7" s="536"/>
      <c r="B7" s="494"/>
      <c r="C7" s="495"/>
      <c r="D7" s="497"/>
      <c r="E7" s="497"/>
      <c r="F7" s="497"/>
      <c r="G7" s="497"/>
      <c r="H7" s="497"/>
      <c r="I7" s="495"/>
      <c r="J7" s="494"/>
      <c r="K7" s="495"/>
      <c r="L7" s="105" t="s">
        <v>36</v>
      </c>
      <c r="M7" s="106" t="s">
        <v>37</v>
      </c>
    </row>
    <row r="8" spans="1:13" s="11" customFormat="1" ht="27" customHeight="1" x14ac:dyDescent="0.2">
      <c r="A8" s="110"/>
      <c r="B8" s="487"/>
      <c r="C8" s="488"/>
      <c r="D8" s="111" t="s">
        <v>71</v>
      </c>
      <c r="E8" s="112"/>
      <c r="F8" s="113"/>
      <c r="G8" s="113"/>
      <c r="H8" s="113"/>
      <c r="I8" s="114" t="s">
        <v>70</v>
      </c>
      <c r="J8" s="487" t="s">
        <v>31</v>
      </c>
      <c r="K8" s="488"/>
      <c r="L8" s="115" t="s">
        <v>84</v>
      </c>
      <c r="M8" s="116" t="s">
        <v>84</v>
      </c>
    </row>
    <row r="9" spans="1:13" s="11" customFormat="1" ht="27" customHeight="1" x14ac:dyDescent="0.2">
      <c r="A9" s="22"/>
      <c r="B9" s="485"/>
      <c r="C9" s="486"/>
      <c r="D9" s="97" t="s">
        <v>71</v>
      </c>
      <c r="E9" s="95"/>
      <c r="F9" s="20"/>
      <c r="G9" s="20"/>
      <c r="H9" s="20"/>
      <c r="I9" s="19" t="s">
        <v>70</v>
      </c>
      <c r="J9" s="485" t="s">
        <v>31</v>
      </c>
      <c r="K9" s="486"/>
      <c r="L9" s="109" t="s">
        <v>84</v>
      </c>
      <c r="M9" s="117" t="s">
        <v>84</v>
      </c>
    </row>
    <row r="10" spans="1:13" s="11" customFormat="1" ht="27" customHeight="1" x14ac:dyDescent="0.2">
      <c r="A10" s="22"/>
      <c r="B10" s="485"/>
      <c r="C10" s="486"/>
      <c r="D10" s="97" t="s">
        <v>71</v>
      </c>
      <c r="E10" s="95"/>
      <c r="F10" s="20"/>
      <c r="G10" s="20"/>
      <c r="H10" s="20"/>
      <c r="I10" s="19" t="s">
        <v>70</v>
      </c>
      <c r="J10" s="485" t="s">
        <v>31</v>
      </c>
      <c r="K10" s="486"/>
      <c r="L10" s="109" t="s">
        <v>84</v>
      </c>
      <c r="M10" s="117" t="s">
        <v>84</v>
      </c>
    </row>
    <row r="11" spans="1:13" s="11" customFormat="1" ht="27" customHeight="1" x14ac:dyDescent="0.2">
      <c r="A11" s="22"/>
      <c r="B11" s="485"/>
      <c r="C11" s="486"/>
      <c r="D11" s="97" t="s">
        <v>71</v>
      </c>
      <c r="E11" s="95"/>
      <c r="F11" s="20"/>
      <c r="G11" s="20"/>
      <c r="H11" s="20"/>
      <c r="I11" s="19" t="s">
        <v>70</v>
      </c>
      <c r="J11" s="485" t="s">
        <v>31</v>
      </c>
      <c r="K11" s="486"/>
      <c r="L11" s="109" t="s">
        <v>84</v>
      </c>
      <c r="M11" s="117" t="s">
        <v>84</v>
      </c>
    </row>
    <row r="12" spans="1:13" s="11" customFormat="1" ht="27" customHeight="1" x14ac:dyDescent="0.2">
      <c r="A12" s="22"/>
      <c r="B12" s="485"/>
      <c r="C12" s="486"/>
      <c r="D12" s="97" t="s">
        <v>71</v>
      </c>
      <c r="E12" s="95"/>
      <c r="F12" s="20"/>
      <c r="G12" s="20"/>
      <c r="H12" s="20"/>
      <c r="I12" s="19" t="s">
        <v>70</v>
      </c>
      <c r="J12" s="485" t="s">
        <v>31</v>
      </c>
      <c r="K12" s="486"/>
      <c r="L12" s="109" t="s">
        <v>84</v>
      </c>
      <c r="M12" s="117" t="s">
        <v>84</v>
      </c>
    </row>
    <row r="13" spans="1:13" s="11" customFormat="1" ht="27" customHeight="1" thickBot="1" x14ac:dyDescent="0.25">
      <c r="A13" s="23"/>
      <c r="B13" s="489"/>
      <c r="C13" s="490"/>
      <c r="D13" s="98" t="s">
        <v>71</v>
      </c>
      <c r="E13" s="96"/>
      <c r="F13" s="21"/>
      <c r="G13" s="21"/>
      <c r="H13" s="21"/>
      <c r="I13" s="24" t="s">
        <v>70</v>
      </c>
      <c r="J13" s="489"/>
      <c r="K13" s="490"/>
      <c r="L13" s="118" t="s">
        <v>84</v>
      </c>
      <c r="M13" s="119" t="s">
        <v>84</v>
      </c>
    </row>
    <row r="14" spans="1:13" s="11" customFormat="1" ht="14.25" customHeight="1" x14ac:dyDescent="0.2">
      <c r="A14" s="534" t="s">
        <v>77</v>
      </c>
      <c r="B14" s="534"/>
      <c r="C14" s="534"/>
      <c r="D14" s="534"/>
      <c r="E14" s="534"/>
      <c r="F14" s="534"/>
      <c r="G14" s="534"/>
      <c r="H14" s="534"/>
      <c r="I14" s="534"/>
      <c r="J14" s="534"/>
      <c r="K14" s="534"/>
      <c r="L14" s="534"/>
      <c r="M14" s="534"/>
    </row>
    <row r="15" spans="1:13" s="11" customFormat="1" ht="10.5" customHeight="1" thickBot="1" x14ac:dyDescent="0.25"/>
    <row r="16" spans="1:13" s="10" customFormat="1" ht="20.25" customHeight="1" thickBot="1" x14ac:dyDescent="0.2">
      <c r="A16" s="3" t="s">
        <v>9</v>
      </c>
      <c r="B16" s="12"/>
      <c r="C16" s="12"/>
      <c r="D16" s="12"/>
      <c r="E16" s="12"/>
      <c r="F16" s="12"/>
      <c r="G16" s="13"/>
      <c r="H16" s="12"/>
      <c r="I16" s="12"/>
      <c r="J16" s="12"/>
      <c r="K16" s="12"/>
      <c r="L16" s="12"/>
      <c r="M16" s="14"/>
    </row>
    <row r="17" spans="1:13" s="11" customFormat="1" ht="13.5" customHeight="1" x14ac:dyDescent="0.2">
      <c r="A17" s="514" t="s">
        <v>7</v>
      </c>
      <c r="B17" s="102" t="s">
        <v>10</v>
      </c>
      <c r="C17" s="527" t="s">
        <v>5</v>
      </c>
      <c r="D17" s="516" t="s">
        <v>205</v>
      </c>
      <c r="E17" s="496" t="s">
        <v>2</v>
      </c>
      <c r="F17" s="518" t="s">
        <v>83</v>
      </c>
      <c r="G17" s="103"/>
      <c r="H17" s="514" t="s">
        <v>7</v>
      </c>
      <c r="I17" s="102" t="s">
        <v>10</v>
      </c>
      <c r="J17" s="527" t="s">
        <v>5</v>
      </c>
      <c r="K17" s="516" t="s">
        <v>204</v>
      </c>
      <c r="L17" s="496" t="s">
        <v>2</v>
      </c>
      <c r="M17" s="521" t="s">
        <v>83</v>
      </c>
    </row>
    <row r="18" spans="1:13" s="11" customFormat="1" ht="12.75" thickBot="1" x14ac:dyDescent="0.25">
      <c r="A18" s="515"/>
      <c r="B18" s="108" t="s">
        <v>29</v>
      </c>
      <c r="C18" s="528"/>
      <c r="D18" s="517"/>
      <c r="E18" s="497"/>
      <c r="F18" s="519"/>
      <c r="G18" s="104"/>
      <c r="H18" s="515"/>
      <c r="I18" s="108" t="s">
        <v>29</v>
      </c>
      <c r="J18" s="528"/>
      <c r="K18" s="517"/>
      <c r="L18" s="497"/>
      <c r="M18" s="522"/>
    </row>
    <row r="19" spans="1:13" s="15" customFormat="1" ht="16.5" customHeight="1" x14ac:dyDescent="0.15">
      <c r="A19" s="520"/>
      <c r="B19" s="107"/>
      <c r="C19" s="512"/>
      <c r="D19" s="512" t="s">
        <v>207</v>
      </c>
      <c r="E19" s="524" t="s">
        <v>86</v>
      </c>
      <c r="F19" s="523"/>
      <c r="G19" s="17"/>
      <c r="H19" s="520"/>
      <c r="I19" s="107"/>
      <c r="J19" s="512"/>
      <c r="K19" s="512" t="s">
        <v>206</v>
      </c>
      <c r="L19" s="524" t="s">
        <v>86</v>
      </c>
      <c r="M19" s="513"/>
    </row>
    <row r="20" spans="1:13" s="11" customFormat="1" ht="25.5" customHeight="1" x14ac:dyDescent="0.2">
      <c r="A20" s="500"/>
      <c r="B20" s="92"/>
      <c r="C20" s="498"/>
      <c r="D20" s="498"/>
      <c r="E20" s="512"/>
      <c r="F20" s="504"/>
      <c r="G20" s="18"/>
      <c r="H20" s="500"/>
      <c r="I20" s="92"/>
      <c r="J20" s="498"/>
      <c r="K20" s="498"/>
      <c r="L20" s="512"/>
      <c r="M20" s="510"/>
    </row>
    <row r="21" spans="1:13" s="15" customFormat="1" ht="16.5" customHeight="1" x14ac:dyDescent="0.15">
      <c r="A21" s="500"/>
      <c r="B21" s="91"/>
      <c r="C21" s="498"/>
      <c r="D21" s="498" t="s">
        <v>206</v>
      </c>
      <c r="E21" s="502" t="s">
        <v>86</v>
      </c>
      <c r="F21" s="504"/>
      <c r="G21" s="17"/>
      <c r="H21" s="500"/>
      <c r="I21" s="91"/>
      <c r="J21" s="498"/>
      <c r="K21" s="498" t="s">
        <v>206</v>
      </c>
      <c r="L21" s="502" t="s">
        <v>86</v>
      </c>
      <c r="M21" s="510"/>
    </row>
    <row r="22" spans="1:13" s="11" customFormat="1" ht="25.5" customHeight="1" x14ac:dyDescent="0.2">
      <c r="A22" s="500"/>
      <c r="B22" s="92"/>
      <c r="C22" s="498"/>
      <c r="D22" s="498"/>
      <c r="E22" s="512"/>
      <c r="F22" s="504"/>
      <c r="G22" s="18"/>
      <c r="H22" s="500"/>
      <c r="I22" s="92"/>
      <c r="J22" s="498"/>
      <c r="K22" s="498"/>
      <c r="L22" s="512"/>
      <c r="M22" s="510"/>
    </row>
    <row r="23" spans="1:13" s="15" customFormat="1" ht="16.5" customHeight="1" x14ac:dyDescent="0.15">
      <c r="A23" s="500"/>
      <c r="B23" s="91"/>
      <c r="C23" s="498"/>
      <c r="D23" s="498" t="s">
        <v>206</v>
      </c>
      <c r="E23" s="502" t="s">
        <v>86</v>
      </c>
      <c r="F23" s="504"/>
      <c r="G23" s="17"/>
      <c r="H23" s="500"/>
      <c r="I23" s="91"/>
      <c r="J23" s="498"/>
      <c r="K23" s="498" t="s">
        <v>206</v>
      </c>
      <c r="L23" s="502" t="s">
        <v>86</v>
      </c>
      <c r="M23" s="510"/>
    </row>
    <row r="24" spans="1:13" s="11" customFormat="1" ht="25.5" customHeight="1" x14ac:dyDescent="0.2">
      <c r="A24" s="500"/>
      <c r="B24" s="92"/>
      <c r="C24" s="498"/>
      <c r="D24" s="498"/>
      <c r="E24" s="512"/>
      <c r="F24" s="504"/>
      <c r="G24" s="18"/>
      <c r="H24" s="500"/>
      <c r="I24" s="92"/>
      <c r="J24" s="498"/>
      <c r="K24" s="498"/>
      <c r="L24" s="512"/>
      <c r="M24" s="510"/>
    </row>
    <row r="25" spans="1:13" s="15" customFormat="1" ht="16.5" customHeight="1" x14ac:dyDescent="0.15">
      <c r="A25" s="500"/>
      <c r="B25" s="91"/>
      <c r="C25" s="498"/>
      <c r="D25" s="498" t="s">
        <v>206</v>
      </c>
      <c r="E25" s="502" t="s">
        <v>86</v>
      </c>
      <c r="F25" s="504"/>
      <c r="G25" s="17"/>
      <c r="H25" s="500"/>
      <c r="I25" s="91"/>
      <c r="J25" s="498"/>
      <c r="K25" s="498" t="s">
        <v>206</v>
      </c>
      <c r="L25" s="502" t="s">
        <v>86</v>
      </c>
      <c r="M25" s="510"/>
    </row>
    <row r="26" spans="1:13" s="11" customFormat="1" ht="25.5" customHeight="1" x14ac:dyDescent="0.2">
      <c r="A26" s="500"/>
      <c r="B26" s="92"/>
      <c r="C26" s="498"/>
      <c r="D26" s="498"/>
      <c r="E26" s="512"/>
      <c r="F26" s="504"/>
      <c r="G26" s="18"/>
      <c r="H26" s="500"/>
      <c r="I26" s="92"/>
      <c r="J26" s="498"/>
      <c r="K26" s="498"/>
      <c r="L26" s="512"/>
      <c r="M26" s="510"/>
    </row>
    <row r="27" spans="1:13" s="15" customFormat="1" ht="16.5" customHeight="1" x14ac:dyDescent="0.15">
      <c r="A27" s="500"/>
      <c r="B27" s="91"/>
      <c r="C27" s="498"/>
      <c r="D27" s="498" t="s">
        <v>206</v>
      </c>
      <c r="E27" s="502" t="s">
        <v>86</v>
      </c>
      <c r="F27" s="504"/>
      <c r="G27" s="17"/>
      <c r="H27" s="500"/>
      <c r="I27" s="91"/>
      <c r="J27" s="498"/>
      <c r="K27" s="498" t="s">
        <v>206</v>
      </c>
      <c r="L27" s="502" t="s">
        <v>86</v>
      </c>
      <c r="M27" s="510"/>
    </row>
    <row r="28" spans="1:13" s="11" customFormat="1" ht="25.5" customHeight="1" thickBot="1" x14ac:dyDescent="0.25">
      <c r="A28" s="501"/>
      <c r="B28" s="93"/>
      <c r="C28" s="499"/>
      <c r="D28" s="499"/>
      <c r="E28" s="503"/>
      <c r="F28" s="505"/>
      <c r="G28" s="18"/>
      <c r="H28" s="501"/>
      <c r="I28" s="93"/>
      <c r="J28" s="499"/>
      <c r="K28" s="499"/>
      <c r="L28" s="503"/>
      <c r="M28" s="511"/>
    </row>
    <row r="29" spans="1:13" ht="7.5" customHeight="1" x14ac:dyDescent="0.25">
      <c r="A29" s="16"/>
      <c r="B29" s="16"/>
      <c r="C29" s="16"/>
      <c r="D29" s="16"/>
      <c r="E29" s="16"/>
      <c r="F29" s="16"/>
      <c r="G29" s="16"/>
      <c r="H29" s="16"/>
      <c r="I29" s="16"/>
      <c r="J29" s="16"/>
      <c r="K29" s="16"/>
      <c r="L29" s="16"/>
      <c r="M29" s="16"/>
    </row>
    <row r="30" spans="1:13" ht="34.5" customHeight="1" x14ac:dyDescent="0.3">
      <c r="A30" s="491" t="s">
        <v>74</v>
      </c>
      <c r="B30" s="491"/>
      <c r="C30" s="491"/>
      <c r="D30" s="491"/>
      <c r="E30" s="491"/>
      <c r="F30" s="491"/>
      <c r="G30" s="491"/>
      <c r="H30" s="491"/>
      <c r="I30" s="491"/>
      <c r="J30" s="491"/>
      <c r="K30" s="491"/>
      <c r="L30" s="491"/>
      <c r="M30" s="491"/>
    </row>
    <row r="31" spans="1:13" ht="21.75" customHeight="1" x14ac:dyDescent="0.3">
      <c r="A31" s="99"/>
      <c r="B31" s="99"/>
      <c r="C31" s="99"/>
      <c r="D31" s="100" t="s">
        <v>75</v>
      </c>
      <c r="E31" s="100"/>
      <c r="F31" s="4"/>
      <c r="G31" s="101"/>
      <c r="I31" s="100" t="s">
        <v>76</v>
      </c>
      <c r="J31" s="4"/>
      <c r="K31" s="100"/>
      <c r="L31" s="100"/>
      <c r="M31" s="100"/>
    </row>
    <row r="32" spans="1:13" x14ac:dyDescent="0.25">
      <c r="A32" s="16"/>
      <c r="B32" s="16"/>
      <c r="C32" s="16"/>
      <c r="D32" s="16"/>
      <c r="E32" s="16"/>
      <c r="F32" s="16"/>
      <c r="G32" s="16"/>
      <c r="H32" s="16"/>
      <c r="I32" s="16"/>
      <c r="J32" s="16"/>
      <c r="K32" s="16"/>
      <c r="L32" s="16"/>
      <c r="M32" s="16"/>
    </row>
    <row r="33" spans="1:13" x14ac:dyDescent="0.25">
      <c r="A33" s="16"/>
      <c r="B33" s="16"/>
      <c r="C33" s="16"/>
      <c r="D33" s="16"/>
      <c r="E33" s="16"/>
      <c r="F33" s="16"/>
      <c r="G33" s="16"/>
      <c r="H33" s="16"/>
      <c r="I33" s="16"/>
      <c r="J33" s="16"/>
      <c r="K33" s="16"/>
      <c r="L33" s="16"/>
      <c r="M33" s="16"/>
    </row>
    <row r="34" spans="1:13" x14ac:dyDescent="0.25">
      <c r="A34" s="16"/>
      <c r="B34" s="16"/>
      <c r="C34" s="16"/>
      <c r="D34" s="16"/>
      <c r="E34" s="16"/>
      <c r="F34" s="16"/>
      <c r="G34" s="16"/>
      <c r="H34" s="16"/>
      <c r="I34" s="16"/>
      <c r="J34" s="16"/>
      <c r="K34" s="16"/>
      <c r="L34" s="16"/>
      <c r="M34" s="16"/>
    </row>
    <row r="35" spans="1:13" x14ac:dyDescent="0.25">
      <c r="A35" s="16"/>
      <c r="B35" s="16"/>
      <c r="C35" s="16"/>
      <c r="D35" s="16"/>
      <c r="E35" s="16"/>
      <c r="F35" s="16"/>
      <c r="G35" s="16"/>
      <c r="H35" s="16"/>
      <c r="I35" s="16"/>
      <c r="J35" s="16"/>
      <c r="K35" s="16"/>
      <c r="L35" s="16"/>
      <c r="M35" s="16"/>
    </row>
    <row r="36" spans="1:13" x14ac:dyDescent="0.25">
      <c r="A36" s="16"/>
      <c r="B36" s="16"/>
      <c r="C36" s="16"/>
      <c r="D36" s="16"/>
      <c r="E36" s="16"/>
      <c r="F36" s="16"/>
      <c r="G36" s="16"/>
      <c r="H36" s="16"/>
      <c r="I36" s="16"/>
      <c r="J36" s="16"/>
      <c r="K36" s="16"/>
      <c r="L36" s="16"/>
      <c r="M36" s="16"/>
    </row>
    <row r="37" spans="1:13" x14ac:dyDescent="0.25">
      <c r="A37" s="16"/>
      <c r="B37" s="16"/>
      <c r="C37" s="16"/>
      <c r="D37" s="16"/>
      <c r="E37" s="16"/>
      <c r="F37" s="16"/>
      <c r="G37" s="16"/>
      <c r="H37" s="16"/>
      <c r="I37" s="16"/>
      <c r="J37" s="16"/>
      <c r="K37" s="16"/>
      <c r="L37" s="16"/>
      <c r="M37" s="16"/>
    </row>
    <row r="38" spans="1:13" x14ac:dyDescent="0.25">
      <c r="A38" s="16"/>
      <c r="B38" s="16"/>
      <c r="C38" s="16"/>
      <c r="D38" s="16"/>
      <c r="E38" s="16"/>
      <c r="F38" s="16"/>
      <c r="G38" s="16"/>
      <c r="H38" s="16"/>
      <c r="I38" s="16"/>
      <c r="J38" s="16"/>
      <c r="K38" s="16"/>
      <c r="L38" s="16"/>
      <c r="M38" s="16"/>
    </row>
  </sheetData>
  <mergeCells count="93">
    <mergeCell ref="L19:L20"/>
    <mergeCell ref="A1:G1"/>
    <mergeCell ref="A2:B2"/>
    <mergeCell ref="A3:B3"/>
    <mergeCell ref="J17:J18"/>
    <mergeCell ref="C17:C18"/>
    <mergeCell ref="A5:M5"/>
    <mergeCell ref="D2:G2"/>
    <mergeCell ref="D3:G3"/>
    <mergeCell ref="L17:L18"/>
    <mergeCell ref="I6:I7"/>
    <mergeCell ref="H6:H7"/>
    <mergeCell ref="B6:C7"/>
    <mergeCell ref="D6:D7"/>
    <mergeCell ref="A14:M14"/>
    <mergeCell ref="A6:A7"/>
    <mergeCell ref="M19:M20"/>
    <mergeCell ref="A17:A18"/>
    <mergeCell ref="D17:D18"/>
    <mergeCell ref="E17:E18"/>
    <mergeCell ref="F17:F18"/>
    <mergeCell ref="H17:H18"/>
    <mergeCell ref="A19:A20"/>
    <mergeCell ref="M17:M18"/>
    <mergeCell ref="K17:K18"/>
    <mergeCell ref="F19:F20"/>
    <mergeCell ref="H19:H20"/>
    <mergeCell ref="C19:C20"/>
    <mergeCell ref="D19:D20"/>
    <mergeCell ref="E19:E20"/>
    <mergeCell ref="J19:J20"/>
    <mergeCell ref="K19:K20"/>
    <mergeCell ref="A21:A22"/>
    <mergeCell ref="C21:C22"/>
    <mergeCell ref="D21:D22"/>
    <mergeCell ref="E21:E22"/>
    <mergeCell ref="F21:F22"/>
    <mergeCell ref="A23:A24"/>
    <mergeCell ref="C23:C24"/>
    <mergeCell ref="D23:D24"/>
    <mergeCell ref="E23:E24"/>
    <mergeCell ref="F23:F24"/>
    <mergeCell ref="D25:D26"/>
    <mergeCell ref="E25:E26"/>
    <mergeCell ref="F25:F26"/>
    <mergeCell ref="H25:H26"/>
    <mergeCell ref="K21:K22"/>
    <mergeCell ref="H23:H24"/>
    <mergeCell ref="H21:H22"/>
    <mergeCell ref="J1:M1"/>
    <mergeCell ref="J2:M2"/>
    <mergeCell ref="J3:M3"/>
    <mergeCell ref="L6:M6"/>
    <mergeCell ref="L27:L28"/>
    <mergeCell ref="M27:M28"/>
    <mergeCell ref="J25:J26"/>
    <mergeCell ref="K25:K26"/>
    <mergeCell ref="L25:L26"/>
    <mergeCell ref="M25:M26"/>
    <mergeCell ref="L23:L24"/>
    <mergeCell ref="M23:M24"/>
    <mergeCell ref="J23:J24"/>
    <mergeCell ref="K23:K24"/>
    <mergeCell ref="L21:L22"/>
    <mergeCell ref="M21:M22"/>
    <mergeCell ref="A30:M30"/>
    <mergeCell ref="J6:K7"/>
    <mergeCell ref="G6:G7"/>
    <mergeCell ref="F6:F7"/>
    <mergeCell ref="E6:E7"/>
    <mergeCell ref="J21:J22"/>
    <mergeCell ref="J27:J28"/>
    <mergeCell ref="K27:K28"/>
    <mergeCell ref="A27:A28"/>
    <mergeCell ref="C27:C28"/>
    <mergeCell ref="D27:D28"/>
    <mergeCell ref="E27:E28"/>
    <mergeCell ref="F27:F28"/>
    <mergeCell ref="H27:H28"/>
    <mergeCell ref="A25:A26"/>
    <mergeCell ref="C25:C26"/>
    <mergeCell ref="B10:C10"/>
    <mergeCell ref="B9:C9"/>
    <mergeCell ref="B8:C8"/>
    <mergeCell ref="J13:K13"/>
    <mergeCell ref="J12:K12"/>
    <mergeCell ref="J11:K11"/>
    <mergeCell ref="J10:K10"/>
    <mergeCell ref="J9:K9"/>
    <mergeCell ref="J8:K8"/>
    <mergeCell ref="B12:C12"/>
    <mergeCell ref="B11:C11"/>
    <mergeCell ref="B13:C13"/>
  </mergeCells>
  <phoneticPr fontId="2"/>
  <pageMargins left="0.62992125984251968" right="0.23622047244094491" top="0.15748031496062992"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85"/>
  <sheetViews>
    <sheetView view="pageBreakPreview" zoomScale="85" zoomScaleNormal="85" zoomScaleSheetLayoutView="85" workbookViewId="0">
      <selection activeCell="O20" sqref="O20"/>
    </sheetView>
  </sheetViews>
  <sheetFormatPr defaultColWidth="1.875" defaultRowHeight="15" customHeight="1" x14ac:dyDescent="0.25"/>
  <cols>
    <col min="1" max="1" width="3.5" style="9" bestFit="1" customWidth="1"/>
    <col min="2" max="2" width="16.5" style="9" customWidth="1"/>
    <col min="3" max="8" width="15.375" style="9" customWidth="1"/>
    <col min="9" max="10" width="8.375" style="9" bestFit="1" customWidth="1"/>
    <col min="11" max="11" width="15" style="9" customWidth="1"/>
    <col min="12" max="12" width="1.875" style="9" customWidth="1"/>
    <col min="13" max="16384" width="1.875" style="9"/>
  </cols>
  <sheetData>
    <row r="1" spans="1:11" ht="36.75" customHeight="1" x14ac:dyDescent="0.35">
      <c r="A1" s="539" t="s">
        <v>150</v>
      </c>
      <c r="B1" s="539"/>
      <c r="C1" s="539"/>
      <c r="D1" s="539"/>
      <c r="E1" s="539"/>
      <c r="F1" s="539"/>
      <c r="G1" s="539"/>
      <c r="H1" s="28" t="s">
        <v>6</v>
      </c>
      <c r="I1" s="4"/>
      <c r="J1" s="4"/>
      <c r="K1" s="4"/>
    </row>
    <row r="2" spans="1:11" ht="9" customHeight="1" thickBot="1" x14ac:dyDescent="0.3"/>
    <row r="3" spans="1:11" s="26" customFormat="1" ht="21" customHeight="1" thickBot="1" x14ac:dyDescent="0.35">
      <c r="A3" s="540"/>
      <c r="B3" s="541"/>
      <c r="C3" s="384" t="s">
        <v>197</v>
      </c>
      <c r="D3" s="347"/>
      <c r="E3" s="347"/>
      <c r="F3" s="347"/>
      <c r="G3" s="347"/>
      <c r="H3" s="347"/>
      <c r="I3" s="403" t="s">
        <v>12</v>
      </c>
      <c r="J3" s="348" t="s">
        <v>11</v>
      </c>
      <c r="K3" s="349" t="s">
        <v>13</v>
      </c>
    </row>
    <row r="4" spans="1:11" s="26" customFormat="1" ht="21" customHeight="1" x14ac:dyDescent="0.3">
      <c r="A4" s="375">
        <v>1</v>
      </c>
      <c r="B4" s="393" t="s">
        <v>186</v>
      </c>
      <c r="C4" s="385" t="s">
        <v>198</v>
      </c>
      <c r="D4" s="364"/>
      <c r="E4" s="364"/>
      <c r="F4" s="364"/>
      <c r="G4" s="364"/>
      <c r="H4" s="63"/>
      <c r="I4" s="404">
        <v>6000</v>
      </c>
      <c r="J4" s="365" t="s">
        <v>88</v>
      </c>
      <c r="K4" s="368"/>
    </row>
    <row r="5" spans="1:11" s="26" customFormat="1" ht="21" customHeight="1" x14ac:dyDescent="0.3">
      <c r="A5" s="376"/>
      <c r="B5" s="394" t="s">
        <v>187</v>
      </c>
      <c r="C5" s="386"/>
      <c r="D5" s="366"/>
      <c r="E5" s="366"/>
      <c r="F5" s="366"/>
      <c r="G5" s="366"/>
      <c r="H5" s="77"/>
      <c r="I5" s="405">
        <v>5000</v>
      </c>
      <c r="J5" s="367" t="s">
        <v>87</v>
      </c>
      <c r="K5" s="369"/>
    </row>
    <row r="6" spans="1:11" s="26" customFormat="1" ht="21" customHeight="1" x14ac:dyDescent="0.3">
      <c r="A6" s="377">
        <v>2</v>
      </c>
      <c r="B6" s="395" t="s">
        <v>188</v>
      </c>
      <c r="C6" s="387"/>
      <c r="D6" s="370"/>
      <c r="E6" s="370"/>
      <c r="F6" s="370"/>
      <c r="G6" s="370"/>
      <c r="H6" s="68"/>
      <c r="I6" s="406">
        <v>7000</v>
      </c>
      <c r="J6" s="371" t="s">
        <v>87</v>
      </c>
      <c r="K6" s="372"/>
    </row>
    <row r="7" spans="1:11" s="26" customFormat="1" ht="21" customHeight="1" x14ac:dyDescent="0.3">
      <c r="A7" s="376"/>
      <c r="B7" s="396" t="s">
        <v>189</v>
      </c>
      <c r="C7" s="386"/>
      <c r="D7" s="366"/>
      <c r="E7" s="366"/>
      <c r="F7" s="366"/>
      <c r="G7" s="366"/>
      <c r="H7" s="77"/>
      <c r="I7" s="405">
        <v>5000</v>
      </c>
      <c r="J7" s="367" t="s">
        <v>87</v>
      </c>
      <c r="K7" s="369"/>
    </row>
    <row r="8" spans="1:11" s="26" customFormat="1" ht="21" customHeight="1" x14ac:dyDescent="0.3">
      <c r="A8" s="359">
        <v>3</v>
      </c>
      <c r="B8" s="397" t="s">
        <v>178</v>
      </c>
      <c r="C8" s="388"/>
      <c r="D8" s="351"/>
      <c r="E8" s="351"/>
      <c r="F8" s="351"/>
      <c r="G8" s="351"/>
      <c r="H8" s="79"/>
      <c r="I8" s="407">
        <v>10000</v>
      </c>
      <c r="J8" s="352" t="s">
        <v>87</v>
      </c>
      <c r="K8" s="363"/>
    </row>
    <row r="9" spans="1:11" s="26" customFormat="1" ht="21" customHeight="1" x14ac:dyDescent="0.3">
      <c r="A9" s="359">
        <v>4</v>
      </c>
      <c r="B9" s="397" t="s">
        <v>179</v>
      </c>
      <c r="C9" s="388"/>
      <c r="D9" s="351"/>
      <c r="E9" s="351"/>
      <c r="F9" s="351"/>
      <c r="G9" s="351"/>
      <c r="H9" s="79"/>
      <c r="I9" s="407">
        <v>10000</v>
      </c>
      <c r="J9" s="352" t="s">
        <v>87</v>
      </c>
      <c r="K9" s="363"/>
    </row>
    <row r="10" spans="1:11" s="26" customFormat="1" ht="21" customHeight="1" x14ac:dyDescent="0.3">
      <c r="A10" s="360">
        <v>5</v>
      </c>
      <c r="B10" s="397" t="s">
        <v>180</v>
      </c>
      <c r="C10" s="388"/>
      <c r="D10" s="351"/>
      <c r="E10" s="351"/>
      <c r="F10" s="351"/>
      <c r="G10" s="351"/>
      <c r="H10" s="79"/>
      <c r="I10" s="408">
        <v>10000</v>
      </c>
      <c r="J10" s="352" t="s">
        <v>87</v>
      </c>
      <c r="K10" s="138"/>
    </row>
    <row r="11" spans="1:11" s="26" customFormat="1" ht="21" customHeight="1" thickBot="1" x14ac:dyDescent="0.35">
      <c r="A11" s="361">
        <v>6</v>
      </c>
      <c r="B11" s="398" t="s">
        <v>181</v>
      </c>
      <c r="C11" s="389"/>
      <c r="D11" s="356"/>
      <c r="E11" s="356"/>
      <c r="F11" s="356"/>
      <c r="G11" s="356"/>
      <c r="H11" s="73"/>
      <c r="I11" s="409">
        <v>10000</v>
      </c>
      <c r="J11" s="357" t="s">
        <v>87</v>
      </c>
      <c r="K11" s="140"/>
    </row>
    <row r="12" spans="1:11" s="26" customFormat="1" ht="21" customHeight="1" x14ac:dyDescent="0.3">
      <c r="A12" s="29">
        <v>7</v>
      </c>
      <c r="B12" s="399" t="s">
        <v>182</v>
      </c>
      <c r="C12" s="390"/>
      <c r="D12" s="354"/>
      <c r="E12" s="354"/>
      <c r="F12" s="354"/>
      <c r="G12" s="354"/>
      <c r="H12" s="400"/>
      <c r="I12" s="410">
        <v>12000</v>
      </c>
      <c r="J12" s="355" t="s">
        <v>87</v>
      </c>
      <c r="K12" s="358"/>
    </row>
    <row r="13" spans="1:11" s="26" customFormat="1" ht="21" customHeight="1" x14ac:dyDescent="0.3">
      <c r="A13" s="360">
        <v>8</v>
      </c>
      <c r="B13" s="397" t="s">
        <v>183</v>
      </c>
      <c r="C13" s="388"/>
      <c r="D13" s="351"/>
      <c r="E13" s="351"/>
      <c r="F13" s="351"/>
      <c r="G13" s="351"/>
      <c r="H13" s="79"/>
      <c r="I13" s="407">
        <v>12000</v>
      </c>
      <c r="J13" s="352" t="s">
        <v>87</v>
      </c>
      <c r="K13" s="363"/>
    </row>
    <row r="14" spans="1:11" s="26" customFormat="1" ht="21" customHeight="1" x14ac:dyDescent="0.3">
      <c r="A14" s="360">
        <v>9</v>
      </c>
      <c r="B14" s="397" t="s">
        <v>168</v>
      </c>
      <c r="C14" s="388"/>
      <c r="D14" s="351"/>
      <c r="E14" s="351"/>
      <c r="F14" s="351"/>
      <c r="G14" s="351"/>
      <c r="H14" s="79"/>
      <c r="I14" s="407">
        <v>15000</v>
      </c>
      <c r="J14" s="352" t="s">
        <v>87</v>
      </c>
      <c r="K14" s="363"/>
    </row>
    <row r="15" spans="1:11" s="26" customFormat="1" ht="21" customHeight="1" x14ac:dyDescent="0.3">
      <c r="A15" s="31">
        <v>10</v>
      </c>
      <c r="B15" s="395" t="s">
        <v>190</v>
      </c>
      <c r="C15" s="387"/>
      <c r="D15" s="370"/>
      <c r="E15" s="370"/>
      <c r="F15" s="370"/>
      <c r="G15" s="370"/>
      <c r="H15" s="68"/>
      <c r="I15" s="406">
        <v>6000</v>
      </c>
      <c r="J15" s="371" t="s">
        <v>87</v>
      </c>
      <c r="K15" s="372"/>
    </row>
    <row r="16" spans="1:11" s="26" customFormat="1" ht="21" customHeight="1" x14ac:dyDescent="0.3">
      <c r="A16" s="378"/>
      <c r="B16" s="394" t="s">
        <v>187</v>
      </c>
      <c r="C16" s="386"/>
      <c r="D16" s="366"/>
      <c r="E16" s="366"/>
      <c r="F16" s="366"/>
      <c r="G16" s="366"/>
      <c r="H16" s="77"/>
      <c r="I16" s="405">
        <v>5000</v>
      </c>
      <c r="J16" s="367" t="s">
        <v>87</v>
      </c>
      <c r="K16" s="369"/>
    </row>
    <row r="17" spans="1:11" s="26" customFormat="1" ht="21" customHeight="1" x14ac:dyDescent="0.3">
      <c r="A17" s="31">
        <v>11</v>
      </c>
      <c r="B17" s="395" t="s">
        <v>191</v>
      </c>
      <c r="C17" s="387"/>
      <c r="D17" s="370"/>
      <c r="E17" s="370"/>
      <c r="F17" s="370"/>
      <c r="G17" s="370"/>
      <c r="H17" s="68"/>
      <c r="I17" s="411">
        <v>10000</v>
      </c>
      <c r="J17" s="371" t="s">
        <v>87</v>
      </c>
      <c r="K17" s="373"/>
    </row>
    <row r="18" spans="1:11" s="26" customFormat="1" ht="21" customHeight="1" x14ac:dyDescent="0.3">
      <c r="A18" s="378"/>
      <c r="B18" s="394" t="s">
        <v>189</v>
      </c>
      <c r="C18" s="386"/>
      <c r="D18" s="366"/>
      <c r="E18" s="366"/>
      <c r="F18" s="366"/>
      <c r="G18" s="366"/>
      <c r="H18" s="77"/>
      <c r="I18" s="405">
        <v>5000</v>
      </c>
      <c r="J18" s="367" t="s">
        <v>87</v>
      </c>
      <c r="K18" s="374"/>
    </row>
    <row r="19" spans="1:11" s="26" customFormat="1" ht="21" customHeight="1" x14ac:dyDescent="0.3">
      <c r="A19" s="360">
        <v>12</v>
      </c>
      <c r="B19" s="397" t="s">
        <v>184</v>
      </c>
      <c r="C19" s="388"/>
      <c r="D19" s="351"/>
      <c r="E19" s="351"/>
      <c r="F19" s="351"/>
      <c r="G19" s="351"/>
      <c r="H19" s="79"/>
      <c r="I19" s="408">
        <v>10000</v>
      </c>
      <c r="J19" s="352" t="s">
        <v>87</v>
      </c>
      <c r="K19" s="138"/>
    </row>
    <row r="20" spans="1:11" s="26" customFormat="1" ht="21" customHeight="1" thickBot="1" x14ac:dyDescent="0.35">
      <c r="A20" s="361">
        <v>13</v>
      </c>
      <c r="B20" s="398" t="s">
        <v>195</v>
      </c>
      <c r="C20" s="389"/>
      <c r="D20" s="356"/>
      <c r="E20" s="356"/>
      <c r="F20" s="356"/>
      <c r="G20" s="356"/>
      <c r="H20" s="73"/>
      <c r="I20" s="409">
        <v>12000</v>
      </c>
      <c r="J20" s="357" t="s">
        <v>87</v>
      </c>
      <c r="K20" s="140"/>
    </row>
    <row r="21" spans="1:11" s="26" customFormat="1" ht="21" customHeight="1" x14ac:dyDescent="0.3">
      <c r="A21" s="29">
        <v>14</v>
      </c>
      <c r="B21" s="399" t="s">
        <v>185</v>
      </c>
      <c r="C21" s="390"/>
      <c r="D21" s="354"/>
      <c r="E21" s="354"/>
      <c r="F21" s="354"/>
      <c r="G21" s="354"/>
      <c r="H21" s="400"/>
      <c r="I21" s="412">
        <v>10000</v>
      </c>
      <c r="J21" s="355" t="s">
        <v>87</v>
      </c>
      <c r="K21" s="358"/>
    </row>
    <row r="22" spans="1:11" s="26" customFormat="1" ht="21" customHeight="1" x14ac:dyDescent="0.3">
      <c r="A22" s="31">
        <v>15</v>
      </c>
      <c r="B22" s="395" t="s">
        <v>192</v>
      </c>
      <c r="C22" s="387"/>
      <c r="D22" s="370"/>
      <c r="E22" s="370"/>
      <c r="F22" s="370"/>
      <c r="G22" s="370"/>
      <c r="H22" s="68"/>
      <c r="I22" s="406">
        <v>4000</v>
      </c>
      <c r="J22" s="371" t="s">
        <v>87</v>
      </c>
      <c r="K22" s="372"/>
    </row>
    <row r="23" spans="1:11" s="26" customFormat="1" ht="21" customHeight="1" x14ac:dyDescent="0.3">
      <c r="A23" s="378"/>
      <c r="B23" s="396" t="s">
        <v>187</v>
      </c>
      <c r="C23" s="386"/>
      <c r="D23" s="366"/>
      <c r="E23" s="366"/>
      <c r="F23" s="366"/>
      <c r="G23" s="366"/>
      <c r="H23" s="77"/>
      <c r="I23" s="405">
        <v>4000</v>
      </c>
      <c r="J23" s="367" t="s">
        <v>87</v>
      </c>
      <c r="K23" s="369"/>
    </row>
    <row r="24" spans="1:11" s="26" customFormat="1" ht="21" customHeight="1" x14ac:dyDescent="0.3">
      <c r="A24" s="31">
        <v>16</v>
      </c>
      <c r="B24" s="395" t="s">
        <v>193</v>
      </c>
      <c r="C24" s="387"/>
      <c r="D24" s="370"/>
      <c r="E24" s="370"/>
      <c r="F24" s="370"/>
      <c r="G24" s="370"/>
      <c r="H24" s="68"/>
      <c r="I24" s="411">
        <v>12000</v>
      </c>
      <c r="J24" s="371" t="s">
        <v>87</v>
      </c>
      <c r="K24" s="373"/>
    </row>
    <row r="25" spans="1:11" s="26" customFormat="1" ht="21" customHeight="1" x14ac:dyDescent="0.3">
      <c r="A25" s="378"/>
      <c r="B25" s="394" t="s">
        <v>189</v>
      </c>
      <c r="C25" s="386"/>
      <c r="D25" s="366"/>
      <c r="E25" s="366"/>
      <c r="F25" s="366"/>
      <c r="G25" s="366"/>
      <c r="H25" s="77"/>
      <c r="I25" s="405">
        <v>5000</v>
      </c>
      <c r="J25" s="367" t="s">
        <v>87</v>
      </c>
      <c r="K25" s="374"/>
    </row>
    <row r="26" spans="1:11" s="26" customFormat="1" ht="21" customHeight="1" x14ac:dyDescent="0.3">
      <c r="A26" s="31">
        <v>17</v>
      </c>
      <c r="B26" s="395" t="s">
        <v>172</v>
      </c>
      <c r="C26" s="391" t="s">
        <v>199</v>
      </c>
      <c r="D26" s="381" t="s">
        <v>200</v>
      </c>
      <c r="E26" s="380" t="s">
        <v>199</v>
      </c>
      <c r="F26" s="381" t="s">
        <v>200</v>
      </c>
      <c r="G26" s="380" t="s">
        <v>199</v>
      </c>
      <c r="H26" s="401" t="s">
        <v>200</v>
      </c>
      <c r="I26" s="413">
        <v>18000</v>
      </c>
      <c r="J26" s="379" t="s">
        <v>87</v>
      </c>
      <c r="K26" s="340"/>
    </row>
    <row r="27" spans="1:11" s="26" customFormat="1" ht="21" customHeight="1" x14ac:dyDescent="0.3">
      <c r="A27" s="378"/>
      <c r="B27" s="396"/>
      <c r="C27" s="392" t="s">
        <v>201</v>
      </c>
      <c r="D27" s="383" t="s">
        <v>202</v>
      </c>
      <c r="E27" s="382" t="s">
        <v>201</v>
      </c>
      <c r="F27" s="383" t="s">
        <v>202</v>
      </c>
      <c r="G27" s="382" t="s">
        <v>201</v>
      </c>
      <c r="H27" s="402" t="s">
        <v>202</v>
      </c>
      <c r="I27" s="414" t="s">
        <v>194</v>
      </c>
      <c r="J27" s="353"/>
      <c r="K27" s="341"/>
    </row>
    <row r="28" spans="1:11" s="26" customFormat="1" ht="21" customHeight="1" thickBot="1" x14ac:dyDescent="0.35">
      <c r="A28" s="362">
        <v>18</v>
      </c>
      <c r="B28" s="398" t="s">
        <v>196</v>
      </c>
      <c r="C28" s="389"/>
      <c r="D28" s="356"/>
      <c r="E28" s="356"/>
      <c r="F28" s="356"/>
      <c r="G28" s="356"/>
      <c r="H28" s="73"/>
      <c r="I28" s="409">
        <v>18000</v>
      </c>
      <c r="J28" s="357" t="s">
        <v>87</v>
      </c>
      <c r="K28" s="140"/>
    </row>
    <row r="29" spans="1:11" s="26" customFormat="1" ht="33.75" customHeight="1" thickBot="1" x14ac:dyDescent="0.35">
      <c r="A29" s="542" t="s">
        <v>203</v>
      </c>
      <c r="B29" s="542"/>
      <c r="C29" s="542"/>
      <c r="D29" s="542"/>
      <c r="E29" s="542"/>
      <c r="F29" s="542"/>
      <c r="G29" s="543"/>
      <c r="H29" s="350" t="s">
        <v>14</v>
      </c>
      <c r="I29" s="537" t="str">
        <f>IF(SUM(K12:K28)&gt;0,SUM(K12:K28),"")</f>
        <v/>
      </c>
      <c r="J29" s="537"/>
      <c r="K29" s="538"/>
    </row>
    <row r="30" spans="1:11" ht="36.75" customHeight="1" x14ac:dyDescent="0.35">
      <c r="A30" s="539" t="s">
        <v>79</v>
      </c>
      <c r="B30" s="539"/>
      <c r="C30" s="539"/>
      <c r="D30" s="539"/>
      <c r="E30" s="539"/>
      <c r="F30" s="539"/>
      <c r="G30" s="539"/>
      <c r="H30" s="28" t="s">
        <v>6</v>
      </c>
      <c r="I30" s="4"/>
      <c r="J30" s="4"/>
      <c r="K30" s="4"/>
    </row>
    <row r="31" spans="1:11" ht="9" customHeight="1" thickBot="1" x14ac:dyDescent="0.3"/>
    <row r="32" spans="1:11" s="26" customFormat="1" ht="21.75" customHeight="1" thickBot="1" x14ac:dyDescent="0.35">
      <c r="A32" s="544"/>
      <c r="B32" s="545"/>
      <c r="C32" s="60"/>
      <c r="D32" s="60"/>
      <c r="E32" s="60"/>
      <c r="F32" s="60"/>
      <c r="G32" s="60"/>
      <c r="H32" s="60"/>
      <c r="I32" s="87" t="s">
        <v>12</v>
      </c>
      <c r="J32" s="88" t="s">
        <v>11</v>
      </c>
      <c r="K32" s="25" t="s">
        <v>13</v>
      </c>
    </row>
    <row r="33" spans="1:11" s="26" customFormat="1" ht="21.75" customHeight="1" x14ac:dyDescent="0.3">
      <c r="A33" s="61">
        <v>19</v>
      </c>
      <c r="B33" s="62" t="s">
        <v>56</v>
      </c>
      <c r="C33" s="63"/>
      <c r="D33" s="63"/>
      <c r="E33" s="63"/>
      <c r="F33" s="63"/>
      <c r="G33" s="63"/>
      <c r="H33" s="63"/>
      <c r="I33" s="127">
        <v>6000</v>
      </c>
      <c r="J33" s="130" t="s">
        <v>88</v>
      </c>
      <c r="K33" s="546"/>
    </row>
    <row r="34" spans="1:11" s="26" customFormat="1" ht="21.75" customHeight="1" x14ac:dyDescent="0.3">
      <c r="A34" s="64"/>
      <c r="B34" s="27" t="s">
        <v>57</v>
      </c>
      <c r="C34" s="65"/>
      <c r="D34" s="65"/>
      <c r="E34" s="65"/>
      <c r="F34" s="65"/>
      <c r="G34" s="65"/>
      <c r="H34" s="65"/>
      <c r="I34" s="129">
        <v>5000</v>
      </c>
      <c r="J34" s="131" t="s">
        <v>87</v>
      </c>
      <c r="K34" s="547"/>
    </row>
    <row r="35" spans="1:11" s="26" customFormat="1" ht="21.75" customHeight="1" x14ac:dyDescent="0.3">
      <c r="A35" s="66">
        <v>20</v>
      </c>
      <c r="B35" s="67" t="s">
        <v>60</v>
      </c>
      <c r="C35" s="68"/>
      <c r="D35" s="68"/>
      <c r="E35" s="68"/>
      <c r="F35" s="68"/>
      <c r="G35" s="68"/>
      <c r="H35" s="68"/>
      <c r="I35" s="128">
        <v>7000</v>
      </c>
      <c r="J35" s="132" t="s">
        <v>87</v>
      </c>
      <c r="K35" s="548"/>
    </row>
    <row r="36" spans="1:11" s="26" customFormat="1" ht="21.75" customHeight="1" x14ac:dyDescent="0.3">
      <c r="A36" s="64"/>
      <c r="B36" s="27" t="s">
        <v>61</v>
      </c>
      <c r="C36" s="65"/>
      <c r="D36" s="65"/>
      <c r="E36" s="65"/>
      <c r="F36" s="65"/>
      <c r="G36" s="65"/>
      <c r="H36" s="65"/>
      <c r="I36" s="129">
        <v>5000</v>
      </c>
      <c r="J36" s="131" t="s">
        <v>87</v>
      </c>
      <c r="K36" s="547"/>
    </row>
    <row r="37" spans="1:11" s="26" customFormat="1" ht="21.75" customHeight="1" x14ac:dyDescent="0.3">
      <c r="A37" s="69">
        <v>21</v>
      </c>
      <c r="B37" s="67" t="s">
        <v>38</v>
      </c>
      <c r="C37" s="68"/>
      <c r="D37" s="68"/>
      <c r="E37" s="68"/>
      <c r="F37" s="68"/>
      <c r="G37" s="68"/>
      <c r="H37" s="68"/>
      <c r="I37" s="70">
        <v>10000</v>
      </c>
      <c r="J37" s="133" t="s">
        <v>87</v>
      </c>
      <c r="K37" s="138"/>
    </row>
    <row r="38" spans="1:11" s="26" customFormat="1" ht="21.75" customHeight="1" x14ac:dyDescent="0.3">
      <c r="A38" s="69">
        <v>22</v>
      </c>
      <c r="B38" s="67" t="s">
        <v>39</v>
      </c>
      <c r="C38" s="68"/>
      <c r="D38" s="68"/>
      <c r="E38" s="68"/>
      <c r="F38" s="68"/>
      <c r="G38" s="68"/>
      <c r="H38" s="68"/>
      <c r="I38" s="70">
        <v>10000</v>
      </c>
      <c r="J38" s="134" t="s">
        <v>87</v>
      </c>
      <c r="K38" s="141"/>
    </row>
    <row r="39" spans="1:11" s="26" customFormat="1" ht="21.75" customHeight="1" thickBot="1" x14ac:dyDescent="0.35">
      <c r="A39" s="71">
        <v>23</v>
      </c>
      <c r="B39" s="72" t="s">
        <v>40</v>
      </c>
      <c r="C39" s="73"/>
      <c r="D39" s="73"/>
      <c r="E39" s="73"/>
      <c r="F39" s="73"/>
      <c r="G39" s="73"/>
      <c r="H39" s="73"/>
      <c r="I39" s="74">
        <v>11000</v>
      </c>
      <c r="J39" s="135" t="s">
        <v>87</v>
      </c>
      <c r="K39" s="139"/>
    </row>
    <row r="40" spans="1:11" s="26" customFormat="1" ht="21.75" customHeight="1" x14ac:dyDescent="0.3">
      <c r="A40" s="75">
        <v>24</v>
      </c>
      <c r="B40" s="62" t="s">
        <v>58</v>
      </c>
      <c r="C40" s="63"/>
      <c r="D40" s="63"/>
      <c r="E40" s="63"/>
      <c r="F40" s="63"/>
      <c r="G40" s="63"/>
      <c r="H40" s="63"/>
      <c r="I40" s="127">
        <v>6000</v>
      </c>
      <c r="J40" s="130" t="s">
        <v>87</v>
      </c>
      <c r="K40" s="546"/>
    </row>
    <row r="41" spans="1:11" s="26" customFormat="1" ht="21.75" customHeight="1" x14ac:dyDescent="0.3">
      <c r="A41" s="76"/>
      <c r="B41" s="27" t="s">
        <v>57</v>
      </c>
      <c r="C41" s="77"/>
      <c r="D41" s="77"/>
      <c r="E41" s="77"/>
      <c r="F41" s="77"/>
      <c r="G41" s="77"/>
      <c r="H41" s="77"/>
      <c r="I41" s="129">
        <v>5000</v>
      </c>
      <c r="J41" s="131" t="s">
        <v>87</v>
      </c>
      <c r="K41" s="547"/>
    </row>
    <row r="42" spans="1:11" s="26" customFormat="1" ht="21.75" customHeight="1" x14ac:dyDescent="0.3">
      <c r="A42" s="69">
        <v>25</v>
      </c>
      <c r="B42" s="67" t="s">
        <v>62</v>
      </c>
      <c r="C42" s="68"/>
      <c r="D42" s="68"/>
      <c r="E42" s="68"/>
      <c r="F42" s="68"/>
      <c r="G42" s="68"/>
      <c r="H42" s="68"/>
      <c r="I42" s="128">
        <v>7000</v>
      </c>
      <c r="J42" s="136" t="s">
        <v>87</v>
      </c>
      <c r="K42" s="549"/>
    </row>
    <row r="43" spans="1:11" s="26" customFormat="1" ht="21.75" customHeight="1" x14ac:dyDescent="0.3">
      <c r="A43" s="76"/>
      <c r="B43" s="27" t="s">
        <v>61</v>
      </c>
      <c r="C43" s="77"/>
      <c r="D43" s="77"/>
      <c r="E43" s="77"/>
      <c r="F43" s="77"/>
      <c r="G43" s="77"/>
      <c r="H43" s="77"/>
      <c r="I43" s="129">
        <v>5000</v>
      </c>
      <c r="J43" s="131" t="s">
        <v>87</v>
      </c>
      <c r="K43" s="547"/>
    </row>
    <row r="44" spans="1:11" s="26" customFormat="1" ht="21.75" customHeight="1" x14ac:dyDescent="0.3">
      <c r="A44" s="78">
        <v>26</v>
      </c>
      <c r="B44" s="67" t="s">
        <v>23</v>
      </c>
      <c r="C44" s="79"/>
      <c r="D44" s="79"/>
      <c r="E44" s="79"/>
      <c r="F44" s="79"/>
      <c r="G44" s="79"/>
      <c r="H44" s="79"/>
      <c r="I44" s="70">
        <v>10000</v>
      </c>
      <c r="J44" s="133" t="s">
        <v>87</v>
      </c>
      <c r="K44" s="138"/>
    </row>
    <row r="45" spans="1:11" s="26" customFormat="1" ht="21.75" customHeight="1" x14ac:dyDescent="0.3">
      <c r="A45" s="78">
        <v>27</v>
      </c>
      <c r="B45" s="67" t="s">
        <v>24</v>
      </c>
      <c r="C45" s="79"/>
      <c r="D45" s="79"/>
      <c r="E45" s="79"/>
      <c r="F45" s="79"/>
      <c r="G45" s="79"/>
      <c r="H45" s="79"/>
      <c r="I45" s="70">
        <v>10000</v>
      </c>
      <c r="J45" s="133" t="s">
        <v>87</v>
      </c>
      <c r="K45" s="138"/>
    </row>
    <row r="46" spans="1:11" s="26" customFormat="1" ht="21.75" customHeight="1" x14ac:dyDescent="0.3">
      <c r="A46" s="78">
        <v>28</v>
      </c>
      <c r="B46" s="67" t="s">
        <v>41</v>
      </c>
      <c r="C46" s="79"/>
      <c r="D46" s="79"/>
      <c r="E46" s="79"/>
      <c r="F46" s="79"/>
      <c r="G46" s="79"/>
      <c r="H46" s="79"/>
      <c r="I46" s="80">
        <v>11000</v>
      </c>
      <c r="J46" s="133" t="s">
        <v>87</v>
      </c>
      <c r="K46" s="138"/>
    </row>
    <row r="47" spans="1:11" s="26" customFormat="1" ht="21.75" customHeight="1" thickBot="1" x14ac:dyDescent="0.35">
      <c r="A47" s="71">
        <v>29</v>
      </c>
      <c r="B47" s="81" t="s">
        <v>64</v>
      </c>
      <c r="C47" s="73"/>
      <c r="D47" s="73"/>
      <c r="E47" s="73"/>
      <c r="F47" s="73"/>
      <c r="G47" s="73"/>
      <c r="H47" s="73"/>
      <c r="I47" s="82">
        <v>11000</v>
      </c>
      <c r="J47" s="137" t="s">
        <v>87</v>
      </c>
      <c r="K47" s="140"/>
    </row>
    <row r="48" spans="1:11" s="26" customFormat="1" ht="21.75" customHeight="1" x14ac:dyDescent="0.3">
      <c r="A48" s="75">
        <v>30</v>
      </c>
      <c r="B48" s="62" t="s">
        <v>59</v>
      </c>
      <c r="C48" s="63"/>
      <c r="D48" s="63"/>
      <c r="E48" s="63"/>
      <c r="F48" s="63"/>
      <c r="G48" s="63"/>
      <c r="H48" s="63"/>
      <c r="I48" s="127">
        <v>6000</v>
      </c>
      <c r="J48" s="130" t="s">
        <v>87</v>
      </c>
      <c r="K48" s="546"/>
    </row>
    <row r="49" spans="1:11" s="26" customFormat="1" ht="21.75" customHeight="1" x14ac:dyDescent="0.3">
      <c r="A49" s="76"/>
      <c r="B49" s="27" t="s">
        <v>57</v>
      </c>
      <c r="C49" s="77"/>
      <c r="D49" s="77"/>
      <c r="E49" s="77"/>
      <c r="F49" s="77"/>
      <c r="G49" s="77"/>
      <c r="H49" s="77"/>
      <c r="I49" s="129">
        <v>5000</v>
      </c>
      <c r="J49" s="131" t="s">
        <v>87</v>
      </c>
      <c r="K49" s="547"/>
    </row>
    <row r="50" spans="1:11" s="26" customFormat="1" ht="21.75" customHeight="1" x14ac:dyDescent="0.3">
      <c r="A50" s="69">
        <v>31</v>
      </c>
      <c r="B50" s="67" t="s">
        <v>63</v>
      </c>
      <c r="C50" s="68"/>
      <c r="D50" s="68"/>
      <c r="E50" s="68"/>
      <c r="F50" s="68"/>
      <c r="G50" s="68"/>
      <c r="H50" s="68"/>
      <c r="I50" s="128">
        <v>7000</v>
      </c>
      <c r="J50" s="136" t="s">
        <v>87</v>
      </c>
      <c r="K50" s="549"/>
    </row>
    <row r="51" spans="1:11" s="26" customFormat="1" ht="21.75" customHeight="1" x14ac:dyDescent="0.3">
      <c r="A51" s="76"/>
      <c r="B51" s="94" t="s">
        <v>61</v>
      </c>
      <c r="C51" s="77"/>
      <c r="D51" s="77"/>
      <c r="E51" s="77"/>
      <c r="F51" s="77"/>
      <c r="G51" s="77"/>
      <c r="H51" s="77"/>
      <c r="I51" s="129">
        <v>5000</v>
      </c>
      <c r="J51" s="131" t="s">
        <v>87</v>
      </c>
      <c r="K51" s="547"/>
    </row>
    <row r="52" spans="1:11" s="26" customFormat="1" ht="21.75" customHeight="1" x14ac:dyDescent="0.3">
      <c r="A52" s="78">
        <v>32</v>
      </c>
      <c r="B52" s="83" t="s">
        <v>42</v>
      </c>
      <c r="C52" s="79"/>
      <c r="D52" s="79"/>
      <c r="E52" s="79"/>
      <c r="F52" s="79"/>
      <c r="G52" s="79"/>
      <c r="H52" s="79"/>
      <c r="I52" s="70">
        <v>11000</v>
      </c>
      <c r="J52" s="133" t="s">
        <v>87</v>
      </c>
      <c r="K52" s="138"/>
    </row>
    <row r="53" spans="1:11" s="26" customFormat="1" ht="21.75" customHeight="1" x14ac:dyDescent="0.3">
      <c r="A53" s="78">
        <v>33</v>
      </c>
      <c r="B53" s="84" t="s">
        <v>43</v>
      </c>
      <c r="C53" s="79"/>
      <c r="D53" s="79"/>
      <c r="E53" s="79"/>
      <c r="F53" s="79"/>
      <c r="G53" s="79"/>
      <c r="H53" s="79"/>
      <c r="I53" s="70">
        <v>11000</v>
      </c>
      <c r="J53" s="133" t="s">
        <v>87</v>
      </c>
      <c r="K53" s="138"/>
    </row>
    <row r="54" spans="1:11" s="26" customFormat="1" ht="21.75" customHeight="1" x14ac:dyDescent="0.3">
      <c r="A54" s="78">
        <v>34</v>
      </c>
      <c r="B54" s="84" t="s">
        <v>44</v>
      </c>
      <c r="C54" s="79"/>
      <c r="D54" s="79"/>
      <c r="E54" s="79"/>
      <c r="F54" s="79"/>
      <c r="G54" s="79"/>
      <c r="H54" s="79"/>
      <c r="I54" s="70">
        <v>12000</v>
      </c>
      <c r="J54" s="133" t="s">
        <v>87</v>
      </c>
      <c r="K54" s="138"/>
    </row>
    <row r="55" spans="1:11" s="26" customFormat="1" ht="21.75" customHeight="1" x14ac:dyDescent="0.3">
      <c r="A55" s="78">
        <v>35</v>
      </c>
      <c r="B55" s="83" t="s">
        <v>45</v>
      </c>
      <c r="C55" s="79"/>
      <c r="D55" s="79"/>
      <c r="E55" s="79"/>
      <c r="F55" s="79"/>
      <c r="G55" s="79"/>
      <c r="H55" s="79"/>
      <c r="I55" s="70">
        <v>13000</v>
      </c>
      <c r="J55" s="133" t="s">
        <v>87</v>
      </c>
      <c r="K55" s="138"/>
    </row>
    <row r="56" spans="1:11" s="26" customFormat="1" ht="21.75" customHeight="1" thickBot="1" x14ac:dyDescent="0.35">
      <c r="A56" s="85">
        <v>36</v>
      </c>
      <c r="B56" s="81" t="s">
        <v>65</v>
      </c>
      <c r="C56" s="73"/>
      <c r="D56" s="73"/>
      <c r="E56" s="73"/>
      <c r="F56" s="73"/>
      <c r="G56" s="73"/>
      <c r="H56" s="73"/>
      <c r="I56" s="86">
        <v>13000</v>
      </c>
      <c r="J56" s="137" t="s">
        <v>87</v>
      </c>
      <c r="K56" s="140"/>
    </row>
    <row r="57" spans="1:11" s="26" customFormat="1" ht="33.75" customHeight="1" thickBot="1" x14ac:dyDescent="0.35">
      <c r="A57" s="550" t="s">
        <v>89</v>
      </c>
      <c r="B57" s="550"/>
      <c r="C57" s="550"/>
      <c r="D57" s="550"/>
      <c r="E57" s="550"/>
      <c r="F57" s="550"/>
      <c r="G57" s="551"/>
      <c r="H57" s="89" t="s">
        <v>14</v>
      </c>
      <c r="I57" s="552" t="str">
        <f>IF(SUM(K39:K56)&gt;0,SUM(K39:K56),"")</f>
        <v/>
      </c>
      <c r="J57" s="552"/>
      <c r="K57" s="553"/>
    </row>
    <row r="58" spans="1:11" ht="36.75" customHeight="1" x14ac:dyDescent="0.35">
      <c r="A58" s="539" t="s">
        <v>79</v>
      </c>
      <c r="B58" s="539"/>
      <c r="C58" s="539"/>
      <c r="D58" s="539"/>
      <c r="E58" s="539"/>
      <c r="F58" s="539"/>
      <c r="G58" s="539"/>
      <c r="H58" s="28" t="s">
        <v>6</v>
      </c>
      <c r="I58" s="4"/>
      <c r="J58" s="4"/>
      <c r="K58" s="4"/>
    </row>
    <row r="59" spans="1:11" ht="9" customHeight="1" thickBot="1" x14ac:dyDescent="0.3"/>
    <row r="60" spans="1:11" s="26" customFormat="1" ht="21.75" customHeight="1" thickBot="1" x14ac:dyDescent="0.35">
      <c r="A60" s="544"/>
      <c r="B60" s="545"/>
      <c r="C60" s="60"/>
      <c r="D60" s="60"/>
      <c r="E60" s="60"/>
      <c r="F60" s="60"/>
      <c r="G60" s="60"/>
      <c r="H60" s="60"/>
      <c r="I60" s="87" t="s">
        <v>12</v>
      </c>
      <c r="J60" s="88" t="s">
        <v>11</v>
      </c>
      <c r="K60" s="25" t="s">
        <v>13</v>
      </c>
    </row>
    <row r="61" spans="1:11" s="26" customFormat="1" ht="21.75" customHeight="1" x14ac:dyDescent="0.3">
      <c r="A61" s="61"/>
      <c r="B61" s="62" t="s">
        <v>56</v>
      </c>
      <c r="C61" s="63"/>
      <c r="D61" s="63"/>
      <c r="E61" s="63"/>
      <c r="F61" s="63"/>
      <c r="G61" s="63"/>
      <c r="H61" s="63"/>
      <c r="I61" s="127">
        <v>6000</v>
      </c>
      <c r="J61" s="130" t="s">
        <v>88</v>
      </c>
      <c r="K61" s="546"/>
    </row>
    <row r="62" spans="1:11" s="26" customFormat="1" ht="21.75" customHeight="1" x14ac:dyDescent="0.3">
      <c r="A62" s="64"/>
      <c r="B62" s="27" t="s">
        <v>57</v>
      </c>
      <c r="C62" s="65"/>
      <c r="D62" s="65"/>
      <c r="E62" s="65"/>
      <c r="F62" s="65"/>
      <c r="G62" s="65"/>
      <c r="H62" s="65"/>
      <c r="I62" s="129">
        <v>5000</v>
      </c>
      <c r="J62" s="131" t="s">
        <v>87</v>
      </c>
      <c r="K62" s="547"/>
    </row>
    <row r="63" spans="1:11" s="26" customFormat="1" ht="21.75" customHeight="1" x14ac:dyDescent="0.3">
      <c r="A63" s="66"/>
      <c r="B63" s="67" t="s">
        <v>60</v>
      </c>
      <c r="C63" s="68"/>
      <c r="D63" s="68"/>
      <c r="E63" s="68"/>
      <c r="F63" s="68"/>
      <c r="G63" s="68"/>
      <c r="H63" s="68"/>
      <c r="I63" s="128">
        <v>7000</v>
      </c>
      <c r="J63" s="132" t="s">
        <v>87</v>
      </c>
      <c r="K63" s="548"/>
    </row>
    <row r="64" spans="1:11" s="26" customFormat="1" ht="21.75" customHeight="1" x14ac:dyDescent="0.3">
      <c r="A64" s="64"/>
      <c r="B64" s="27" t="s">
        <v>61</v>
      </c>
      <c r="C64" s="65"/>
      <c r="D64" s="65"/>
      <c r="E64" s="65"/>
      <c r="F64" s="65"/>
      <c r="G64" s="65"/>
      <c r="H64" s="65"/>
      <c r="I64" s="129">
        <v>5000</v>
      </c>
      <c r="J64" s="131" t="s">
        <v>87</v>
      </c>
      <c r="K64" s="547"/>
    </row>
    <row r="65" spans="1:11" s="26" customFormat="1" ht="21.75" customHeight="1" x14ac:dyDescent="0.3">
      <c r="A65" s="69"/>
      <c r="B65" s="67" t="s">
        <v>38</v>
      </c>
      <c r="C65" s="68"/>
      <c r="D65" s="68"/>
      <c r="E65" s="68"/>
      <c r="F65" s="68"/>
      <c r="G65" s="68"/>
      <c r="H65" s="68"/>
      <c r="I65" s="70">
        <v>10000</v>
      </c>
      <c r="J65" s="133" t="s">
        <v>87</v>
      </c>
      <c r="K65" s="138"/>
    </row>
    <row r="66" spans="1:11" s="26" customFormat="1" ht="21.75" customHeight="1" x14ac:dyDescent="0.3">
      <c r="A66" s="69"/>
      <c r="B66" s="67" t="s">
        <v>39</v>
      </c>
      <c r="C66" s="68"/>
      <c r="D66" s="68"/>
      <c r="E66" s="68"/>
      <c r="F66" s="68"/>
      <c r="G66" s="68"/>
      <c r="H66" s="68"/>
      <c r="I66" s="70">
        <v>10000</v>
      </c>
      <c r="J66" s="134" t="s">
        <v>87</v>
      </c>
      <c r="K66" s="141"/>
    </row>
    <row r="67" spans="1:11" s="26" customFormat="1" ht="21.75" customHeight="1" thickBot="1" x14ac:dyDescent="0.35">
      <c r="A67" s="71"/>
      <c r="B67" s="72" t="s">
        <v>40</v>
      </c>
      <c r="C67" s="73"/>
      <c r="D67" s="73"/>
      <c r="E67" s="73"/>
      <c r="F67" s="73"/>
      <c r="G67" s="73"/>
      <c r="H67" s="73"/>
      <c r="I67" s="74">
        <v>11000</v>
      </c>
      <c r="J67" s="135" t="s">
        <v>87</v>
      </c>
      <c r="K67" s="139"/>
    </row>
    <row r="68" spans="1:11" s="26" customFormat="1" ht="21.75" customHeight="1" x14ac:dyDescent="0.3">
      <c r="A68" s="75"/>
      <c r="B68" s="62" t="s">
        <v>58</v>
      </c>
      <c r="C68" s="63"/>
      <c r="D68" s="63"/>
      <c r="E68" s="63"/>
      <c r="F68" s="63"/>
      <c r="G68" s="63"/>
      <c r="H68" s="63"/>
      <c r="I68" s="127">
        <v>6000</v>
      </c>
      <c r="J68" s="130" t="s">
        <v>87</v>
      </c>
      <c r="K68" s="546"/>
    </row>
    <row r="69" spans="1:11" s="26" customFormat="1" ht="21.75" customHeight="1" x14ac:dyDescent="0.3">
      <c r="A69" s="76"/>
      <c r="B69" s="27" t="s">
        <v>57</v>
      </c>
      <c r="C69" s="77"/>
      <c r="D69" s="77"/>
      <c r="E69" s="77"/>
      <c r="F69" s="77"/>
      <c r="G69" s="77"/>
      <c r="H69" s="77"/>
      <c r="I69" s="129">
        <v>5000</v>
      </c>
      <c r="J69" s="131" t="s">
        <v>87</v>
      </c>
      <c r="K69" s="547"/>
    </row>
    <row r="70" spans="1:11" s="26" customFormat="1" ht="21.75" customHeight="1" x14ac:dyDescent="0.3">
      <c r="A70" s="69"/>
      <c r="B70" s="67" t="s">
        <v>62</v>
      </c>
      <c r="C70" s="68"/>
      <c r="D70" s="68"/>
      <c r="E70" s="68"/>
      <c r="F70" s="68"/>
      <c r="G70" s="68"/>
      <c r="H70" s="68"/>
      <c r="I70" s="128">
        <v>7000</v>
      </c>
      <c r="J70" s="136" t="s">
        <v>87</v>
      </c>
      <c r="K70" s="549"/>
    </row>
    <row r="71" spans="1:11" s="26" customFormat="1" ht="21.75" customHeight="1" x14ac:dyDescent="0.3">
      <c r="A71" s="76"/>
      <c r="B71" s="27" t="s">
        <v>61</v>
      </c>
      <c r="C71" s="77"/>
      <c r="D71" s="77"/>
      <c r="E71" s="77"/>
      <c r="F71" s="77"/>
      <c r="G71" s="77"/>
      <c r="H71" s="77"/>
      <c r="I71" s="129">
        <v>5000</v>
      </c>
      <c r="J71" s="131" t="s">
        <v>87</v>
      </c>
      <c r="K71" s="547"/>
    </row>
    <row r="72" spans="1:11" s="26" customFormat="1" ht="21.75" customHeight="1" x14ac:dyDescent="0.3">
      <c r="A72" s="78"/>
      <c r="B72" s="67" t="s">
        <v>23</v>
      </c>
      <c r="C72" s="79"/>
      <c r="D72" s="79"/>
      <c r="E72" s="79"/>
      <c r="F72" s="79"/>
      <c r="G72" s="79"/>
      <c r="H72" s="79"/>
      <c r="I72" s="70">
        <v>10000</v>
      </c>
      <c r="J72" s="133" t="s">
        <v>87</v>
      </c>
      <c r="K72" s="138"/>
    </row>
    <row r="73" spans="1:11" s="26" customFormat="1" ht="21.75" customHeight="1" x14ac:dyDescent="0.3">
      <c r="A73" s="78"/>
      <c r="B73" s="67" t="s">
        <v>24</v>
      </c>
      <c r="C73" s="79"/>
      <c r="D73" s="79"/>
      <c r="E73" s="79"/>
      <c r="F73" s="79"/>
      <c r="G73" s="79"/>
      <c r="H73" s="79"/>
      <c r="I73" s="70">
        <v>10000</v>
      </c>
      <c r="J73" s="133" t="s">
        <v>87</v>
      </c>
      <c r="K73" s="138"/>
    </row>
    <row r="74" spans="1:11" s="26" customFormat="1" ht="21.75" customHeight="1" x14ac:dyDescent="0.3">
      <c r="A74" s="78"/>
      <c r="B74" s="67" t="s">
        <v>41</v>
      </c>
      <c r="C74" s="79"/>
      <c r="D74" s="79"/>
      <c r="E74" s="79"/>
      <c r="F74" s="79"/>
      <c r="G74" s="79"/>
      <c r="H74" s="79"/>
      <c r="I74" s="80">
        <v>11000</v>
      </c>
      <c r="J74" s="133" t="s">
        <v>87</v>
      </c>
      <c r="K74" s="138"/>
    </row>
    <row r="75" spans="1:11" s="26" customFormat="1" ht="21.75" customHeight="1" thickBot="1" x14ac:dyDescent="0.35">
      <c r="A75" s="71"/>
      <c r="B75" s="81" t="s">
        <v>64</v>
      </c>
      <c r="C75" s="73"/>
      <c r="D75" s="73"/>
      <c r="E75" s="73"/>
      <c r="F75" s="73"/>
      <c r="G75" s="73"/>
      <c r="H75" s="73"/>
      <c r="I75" s="82">
        <v>11000</v>
      </c>
      <c r="J75" s="137" t="s">
        <v>87</v>
      </c>
      <c r="K75" s="140"/>
    </row>
    <row r="76" spans="1:11" s="26" customFormat="1" ht="21.75" customHeight="1" x14ac:dyDescent="0.3">
      <c r="A76" s="75"/>
      <c r="B76" s="62" t="s">
        <v>59</v>
      </c>
      <c r="C76" s="63"/>
      <c r="D76" s="63"/>
      <c r="E76" s="63"/>
      <c r="F76" s="63"/>
      <c r="G76" s="63"/>
      <c r="H76" s="63"/>
      <c r="I76" s="127">
        <v>6000</v>
      </c>
      <c r="J76" s="130" t="s">
        <v>87</v>
      </c>
      <c r="K76" s="546"/>
    </row>
    <row r="77" spans="1:11" s="26" customFormat="1" ht="21.75" customHeight="1" x14ac:dyDescent="0.3">
      <c r="A77" s="76"/>
      <c r="B77" s="27" t="s">
        <v>57</v>
      </c>
      <c r="C77" s="77"/>
      <c r="D77" s="77"/>
      <c r="E77" s="77"/>
      <c r="F77" s="77"/>
      <c r="G77" s="77"/>
      <c r="H77" s="77"/>
      <c r="I77" s="129">
        <v>5000</v>
      </c>
      <c r="J77" s="131" t="s">
        <v>87</v>
      </c>
      <c r="K77" s="547"/>
    </row>
    <row r="78" spans="1:11" s="26" customFormat="1" ht="21.75" customHeight="1" x14ac:dyDescent="0.3">
      <c r="A78" s="69"/>
      <c r="B78" s="67" t="s">
        <v>63</v>
      </c>
      <c r="C78" s="68"/>
      <c r="D78" s="68"/>
      <c r="E78" s="68"/>
      <c r="F78" s="68"/>
      <c r="G78" s="68"/>
      <c r="H78" s="68"/>
      <c r="I78" s="128">
        <v>7000</v>
      </c>
      <c r="J78" s="136" t="s">
        <v>87</v>
      </c>
      <c r="K78" s="549"/>
    </row>
    <row r="79" spans="1:11" s="26" customFormat="1" ht="21.75" customHeight="1" x14ac:dyDescent="0.3">
      <c r="A79" s="76"/>
      <c r="B79" s="94" t="s">
        <v>61</v>
      </c>
      <c r="C79" s="77"/>
      <c r="D79" s="77"/>
      <c r="E79" s="77"/>
      <c r="F79" s="77"/>
      <c r="G79" s="77"/>
      <c r="H79" s="77"/>
      <c r="I79" s="129">
        <v>5000</v>
      </c>
      <c r="J79" s="131" t="s">
        <v>87</v>
      </c>
      <c r="K79" s="547"/>
    </row>
    <row r="80" spans="1:11" s="26" customFormat="1" ht="21.75" customHeight="1" x14ac:dyDescent="0.3">
      <c r="A80" s="78"/>
      <c r="B80" s="83" t="s">
        <v>42</v>
      </c>
      <c r="C80" s="79"/>
      <c r="D80" s="79"/>
      <c r="E80" s="79"/>
      <c r="F80" s="79"/>
      <c r="G80" s="79"/>
      <c r="H80" s="79"/>
      <c r="I80" s="70">
        <v>11000</v>
      </c>
      <c r="J80" s="133" t="s">
        <v>87</v>
      </c>
      <c r="K80" s="138"/>
    </row>
    <row r="81" spans="1:11" s="26" customFormat="1" ht="21.75" customHeight="1" x14ac:dyDescent="0.3">
      <c r="A81" s="78"/>
      <c r="B81" s="84" t="s">
        <v>43</v>
      </c>
      <c r="C81" s="79"/>
      <c r="D81" s="79"/>
      <c r="E81" s="79"/>
      <c r="F81" s="79"/>
      <c r="G81" s="79"/>
      <c r="H81" s="79"/>
      <c r="I81" s="70">
        <v>11000</v>
      </c>
      <c r="J81" s="133" t="s">
        <v>87</v>
      </c>
      <c r="K81" s="138"/>
    </row>
    <row r="82" spans="1:11" s="26" customFormat="1" ht="21.75" customHeight="1" x14ac:dyDescent="0.3">
      <c r="A82" s="78"/>
      <c r="B82" s="84" t="s">
        <v>44</v>
      </c>
      <c r="C82" s="79"/>
      <c r="D82" s="79"/>
      <c r="E82" s="79"/>
      <c r="F82" s="79"/>
      <c r="G82" s="79"/>
      <c r="H82" s="79"/>
      <c r="I82" s="70">
        <v>12000</v>
      </c>
      <c r="J82" s="133" t="s">
        <v>87</v>
      </c>
      <c r="K82" s="138"/>
    </row>
    <row r="83" spans="1:11" s="26" customFormat="1" ht="21.75" customHeight="1" x14ac:dyDescent="0.3">
      <c r="A83" s="78"/>
      <c r="B83" s="83" t="s">
        <v>45</v>
      </c>
      <c r="C83" s="79"/>
      <c r="D83" s="79"/>
      <c r="E83" s="79"/>
      <c r="F83" s="79"/>
      <c r="G83" s="79"/>
      <c r="H83" s="79"/>
      <c r="I83" s="70">
        <v>13000</v>
      </c>
      <c r="J83" s="133" t="s">
        <v>87</v>
      </c>
      <c r="K83" s="138"/>
    </row>
    <row r="84" spans="1:11" s="26" customFormat="1" ht="21.75" customHeight="1" thickBot="1" x14ac:dyDescent="0.35">
      <c r="A84" s="85"/>
      <c r="B84" s="81" t="s">
        <v>65</v>
      </c>
      <c r="C84" s="73"/>
      <c r="D84" s="73"/>
      <c r="E84" s="73"/>
      <c r="F84" s="73"/>
      <c r="G84" s="73"/>
      <c r="H84" s="73"/>
      <c r="I84" s="86">
        <v>13000</v>
      </c>
      <c r="J84" s="137" t="s">
        <v>87</v>
      </c>
      <c r="K84" s="140"/>
    </row>
    <row r="85" spans="1:11" s="26" customFormat="1" ht="33.75" customHeight="1" thickBot="1" x14ac:dyDescent="0.35">
      <c r="A85" s="550" t="s">
        <v>89</v>
      </c>
      <c r="B85" s="550"/>
      <c r="C85" s="550"/>
      <c r="D85" s="550"/>
      <c r="E85" s="550"/>
      <c r="F85" s="550"/>
      <c r="G85" s="551"/>
      <c r="H85" s="89" t="s">
        <v>14</v>
      </c>
      <c r="I85" s="552" t="str">
        <f>IF(SUM(K67:K84)&gt;0,SUM(K67:K84),"")</f>
        <v/>
      </c>
      <c r="J85" s="552"/>
      <c r="K85" s="553"/>
    </row>
  </sheetData>
  <mergeCells count="24">
    <mergeCell ref="K76:K77"/>
    <mergeCell ref="K78:K79"/>
    <mergeCell ref="A85:G85"/>
    <mergeCell ref="I85:K85"/>
    <mergeCell ref="A60:B60"/>
    <mergeCell ref="K61:K62"/>
    <mergeCell ref="K63:K64"/>
    <mergeCell ref="K68:K69"/>
    <mergeCell ref="K70:K71"/>
    <mergeCell ref="K48:K49"/>
    <mergeCell ref="K50:K51"/>
    <mergeCell ref="A57:G57"/>
    <mergeCell ref="I57:K57"/>
    <mergeCell ref="A58:G58"/>
    <mergeCell ref="A32:B32"/>
    <mergeCell ref="K33:K34"/>
    <mergeCell ref="K35:K36"/>
    <mergeCell ref="K40:K41"/>
    <mergeCell ref="K42:K43"/>
    <mergeCell ref="I29:K29"/>
    <mergeCell ref="A1:G1"/>
    <mergeCell ref="A3:B3"/>
    <mergeCell ref="A29:G29"/>
    <mergeCell ref="A30:G30"/>
  </mergeCells>
  <phoneticPr fontId="2"/>
  <pageMargins left="0.39370078740157483" right="0.19685039370078741" top="0.19685039370078741" bottom="0.19685039370078741"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7"/>
  <sheetViews>
    <sheetView view="pageBreakPreview" zoomScale="85" zoomScaleNormal="70" zoomScaleSheetLayoutView="85" workbookViewId="0">
      <selection activeCell="O20" sqref="O20"/>
    </sheetView>
  </sheetViews>
  <sheetFormatPr defaultRowHeight="13.5" x14ac:dyDescent="0.15"/>
  <cols>
    <col min="1" max="1" width="3.625" style="1" customWidth="1"/>
    <col min="2" max="2" width="16.375" customWidth="1"/>
    <col min="3" max="3" width="10.375" customWidth="1"/>
    <col min="4" max="4" width="15.375" customWidth="1"/>
    <col min="5" max="5" width="25" customWidth="1"/>
    <col min="6" max="6" width="3.625" style="1" customWidth="1"/>
    <col min="7" max="7" width="16.375" customWidth="1"/>
    <col min="8" max="8" width="9.25" customWidth="1"/>
    <col min="9" max="9" width="16.875" customWidth="1"/>
    <col min="10" max="10" width="23.625" customWidth="1"/>
  </cols>
  <sheetData>
    <row r="1" spans="1:13" ht="51.75" customHeight="1" thickBot="1" x14ac:dyDescent="0.2">
      <c r="A1" s="555" t="s">
        <v>177</v>
      </c>
      <c r="B1" s="556"/>
      <c r="C1" s="556"/>
      <c r="D1" s="556"/>
      <c r="E1" s="556"/>
      <c r="F1" s="556"/>
      <c r="G1" s="556"/>
      <c r="H1" s="556"/>
      <c r="I1" s="556"/>
      <c r="J1" s="557"/>
    </row>
    <row r="2" spans="1:13" ht="52.5" customHeight="1" x14ac:dyDescent="0.15">
      <c r="A2" s="29" t="s">
        <v>21</v>
      </c>
      <c r="B2" s="57" t="s">
        <v>12</v>
      </c>
      <c r="C2" s="559" t="s">
        <v>20</v>
      </c>
      <c r="D2" s="560"/>
      <c r="E2" s="30" t="s">
        <v>15</v>
      </c>
      <c r="F2" s="29" t="s">
        <v>19</v>
      </c>
      <c r="G2" s="59" t="s">
        <v>22</v>
      </c>
      <c r="H2" s="90">
        <v>12000</v>
      </c>
      <c r="I2" s="45" t="s">
        <v>67</v>
      </c>
      <c r="J2" s="46" t="s">
        <v>17</v>
      </c>
      <c r="K2" s="2"/>
      <c r="L2" s="2"/>
      <c r="M2" s="2"/>
    </row>
    <row r="3" spans="1:13" ht="52.5" customHeight="1" x14ac:dyDescent="0.15">
      <c r="A3" s="31" t="s">
        <v>18</v>
      </c>
      <c r="B3" s="58" t="s">
        <v>51</v>
      </c>
      <c r="C3" s="50">
        <v>44133</v>
      </c>
      <c r="D3" s="32" t="s">
        <v>55</v>
      </c>
      <c r="E3" s="33" t="s">
        <v>17</v>
      </c>
      <c r="F3" s="31" t="s">
        <v>73</v>
      </c>
      <c r="G3" s="120" t="s">
        <v>50</v>
      </c>
      <c r="H3" s="121">
        <v>44133</v>
      </c>
      <c r="I3" s="122" t="s">
        <v>68</v>
      </c>
      <c r="J3" s="33" t="s">
        <v>17</v>
      </c>
      <c r="K3" s="2"/>
      <c r="L3" s="2"/>
      <c r="M3" s="2"/>
    </row>
    <row r="4" spans="1:13" ht="52.5" customHeight="1" x14ac:dyDescent="0.15">
      <c r="A4" s="34"/>
      <c r="B4" s="47"/>
      <c r="C4" s="51">
        <v>44134</v>
      </c>
      <c r="D4" s="38" t="s">
        <v>55</v>
      </c>
      <c r="E4" s="35" t="s">
        <v>15</v>
      </c>
      <c r="F4" s="34"/>
      <c r="G4" s="569" t="s">
        <v>85</v>
      </c>
      <c r="H4" s="123">
        <v>44134</v>
      </c>
      <c r="I4" s="124" t="s">
        <v>69</v>
      </c>
      <c r="J4" s="35" t="s">
        <v>15</v>
      </c>
      <c r="K4" s="2"/>
      <c r="L4" s="2"/>
      <c r="M4" s="2"/>
    </row>
    <row r="5" spans="1:13" ht="52.5" customHeight="1" x14ac:dyDescent="0.15">
      <c r="A5" s="34"/>
      <c r="B5" s="47"/>
      <c r="C5" s="51">
        <v>44135</v>
      </c>
      <c r="D5" s="38" t="s">
        <v>55</v>
      </c>
      <c r="E5" s="35" t="s">
        <v>15</v>
      </c>
      <c r="F5" s="34"/>
      <c r="G5" s="569"/>
      <c r="H5" s="123">
        <v>44135</v>
      </c>
      <c r="I5" s="124" t="s">
        <v>69</v>
      </c>
      <c r="J5" s="35" t="s">
        <v>15</v>
      </c>
      <c r="K5" s="2"/>
      <c r="L5" s="2"/>
      <c r="M5" s="2"/>
    </row>
    <row r="6" spans="1:13" ht="52.5" customHeight="1" thickBot="1" x14ac:dyDescent="0.2">
      <c r="A6" s="36"/>
      <c r="B6" s="48"/>
      <c r="C6" s="52">
        <v>44136</v>
      </c>
      <c r="D6" s="49" t="s">
        <v>55</v>
      </c>
      <c r="E6" s="37" t="s">
        <v>25</v>
      </c>
      <c r="F6" s="36"/>
      <c r="G6" s="570"/>
      <c r="H6" s="125">
        <v>44136</v>
      </c>
      <c r="I6" s="126" t="s">
        <v>69</v>
      </c>
      <c r="J6" s="37" t="s">
        <v>15</v>
      </c>
      <c r="K6" s="2"/>
      <c r="L6" s="2"/>
      <c r="M6" s="2"/>
    </row>
    <row r="7" spans="1:13" ht="52.5" customHeight="1" thickBot="1" x14ac:dyDescent="0.2">
      <c r="A7" s="53"/>
      <c r="B7" s="54"/>
      <c r="C7" s="55"/>
      <c r="D7" s="54"/>
      <c r="E7" s="566" t="s">
        <v>16</v>
      </c>
      <c r="F7" s="567"/>
      <c r="G7" s="568"/>
      <c r="H7" s="563" t="s">
        <v>15</v>
      </c>
      <c r="I7" s="564"/>
      <c r="J7" s="565"/>
      <c r="K7" s="2"/>
      <c r="L7" s="2"/>
      <c r="M7" s="2"/>
    </row>
    <row r="8" spans="1:13" ht="7.5" customHeight="1" x14ac:dyDescent="0.3">
      <c r="A8" s="39"/>
      <c r="B8" s="26"/>
      <c r="C8" s="26"/>
      <c r="D8" s="26"/>
      <c r="E8" s="26"/>
      <c r="F8" s="39"/>
      <c r="G8" s="26"/>
      <c r="H8" s="26"/>
      <c r="I8" s="26"/>
      <c r="J8" s="26"/>
    </row>
    <row r="9" spans="1:13" ht="40.5" customHeight="1" x14ac:dyDescent="0.3">
      <c r="A9" s="56" t="s">
        <v>52</v>
      </c>
      <c r="B9" s="44"/>
      <c r="C9" s="40" t="s">
        <v>53</v>
      </c>
      <c r="D9" s="44"/>
      <c r="E9" s="44"/>
      <c r="F9" s="44" t="s">
        <v>54</v>
      </c>
      <c r="G9" s="44"/>
      <c r="H9" s="44"/>
      <c r="I9" s="44"/>
      <c r="J9" s="44"/>
    </row>
    <row r="10" spans="1:13" ht="7.5" customHeight="1" x14ac:dyDescent="0.3">
      <c r="A10" s="39"/>
      <c r="B10" s="26"/>
      <c r="C10" s="26"/>
      <c r="D10" s="26"/>
      <c r="E10" s="26"/>
      <c r="F10" s="39"/>
      <c r="G10" s="26"/>
      <c r="H10" s="26"/>
      <c r="I10" s="26"/>
      <c r="J10" s="26"/>
    </row>
    <row r="11" spans="1:13" ht="50.25" customHeight="1" x14ac:dyDescent="0.3">
      <c r="A11" s="558" t="s">
        <v>47</v>
      </c>
      <c r="B11" s="558"/>
      <c r="C11" s="558"/>
      <c r="D11" s="558"/>
      <c r="E11" s="43" t="s">
        <v>48</v>
      </c>
      <c r="F11" s="44" t="s">
        <v>26</v>
      </c>
      <c r="G11" s="558" t="s">
        <v>46</v>
      </c>
      <c r="H11" s="558"/>
      <c r="I11" s="558"/>
      <c r="J11" s="43" t="s">
        <v>49</v>
      </c>
    </row>
    <row r="12" spans="1:13" ht="7.5" customHeight="1" x14ac:dyDescent="0.3">
      <c r="A12" s="39"/>
      <c r="B12" s="26"/>
      <c r="C12" s="26"/>
      <c r="D12" s="26"/>
      <c r="E12" s="26"/>
      <c r="F12" s="39"/>
      <c r="G12" s="26"/>
      <c r="H12" s="26"/>
      <c r="I12" s="26"/>
      <c r="J12" s="26"/>
    </row>
    <row r="13" spans="1:13" ht="57" customHeight="1" x14ac:dyDescent="0.15">
      <c r="A13" s="571" t="s">
        <v>27</v>
      </c>
      <c r="B13" s="572"/>
      <c r="C13" s="572"/>
      <c r="D13" s="572"/>
      <c r="E13" s="572"/>
      <c r="F13" s="572"/>
      <c r="G13" s="572"/>
      <c r="H13" s="572"/>
      <c r="I13" s="572"/>
      <c r="J13" s="573"/>
    </row>
    <row r="14" spans="1:13" ht="7.5" customHeight="1" x14ac:dyDescent="0.3">
      <c r="A14" s="39"/>
      <c r="B14" s="26"/>
      <c r="C14" s="26"/>
      <c r="D14" s="26"/>
      <c r="E14" s="26"/>
      <c r="F14" s="39"/>
      <c r="G14" s="26"/>
      <c r="H14" s="26"/>
      <c r="I14" s="26"/>
      <c r="J14" s="26"/>
    </row>
    <row r="15" spans="1:13" ht="50.25" customHeight="1" x14ac:dyDescent="0.5">
      <c r="A15" s="561" t="s">
        <v>66</v>
      </c>
      <c r="B15" s="562"/>
      <c r="C15" s="562"/>
      <c r="D15" s="562"/>
      <c r="E15" s="562"/>
      <c r="F15" s="574" t="s">
        <v>28</v>
      </c>
      <c r="G15" s="575"/>
      <c r="H15" s="42"/>
      <c r="I15" s="40"/>
      <c r="J15" s="41"/>
    </row>
    <row r="16" spans="1:13" ht="25.5" customHeight="1" x14ac:dyDescent="0.3">
      <c r="A16" s="39"/>
      <c r="B16" s="26"/>
      <c r="C16" s="26"/>
      <c r="D16" s="26"/>
      <c r="E16" s="26"/>
      <c r="F16" s="39"/>
      <c r="G16" s="26"/>
      <c r="H16" s="26"/>
      <c r="I16" s="26"/>
      <c r="J16" s="26"/>
    </row>
    <row r="17" spans="1:10" ht="24" customHeight="1" x14ac:dyDescent="0.15">
      <c r="A17" s="554"/>
      <c r="B17" s="554"/>
      <c r="C17" s="554"/>
      <c r="D17" s="554"/>
      <c r="E17" s="554"/>
      <c r="F17" s="554"/>
      <c r="G17" s="554"/>
      <c r="H17" s="554"/>
      <c r="I17" s="554"/>
      <c r="J17" s="554"/>
    </row>
  </sheetData>
  <mergeCells count="12">
    <mergeCell ref="A17:E17"/>
    <mergeCell ref="F17:J17"/>
    <mergeCell ref="A1:J1"/>
    <mergeCell ref="A11:D11"/>
    <mergeCell ref="C2:D2"/>
    <mergeCell ref="A15:E15"/>
    <mergeCell ref="G11:I11"/>
    <mergeCell ref="H7:J7"/>
    <mergeCell ref="E7:G7"/>
    <mergeCell ref="G4:G6"/>
    <mergeCell ref="A13:J13"/>
    <mergeCell ref="F15:G15"/>
  </mergeCells>
  <phoneticPr fontId="2"/>
  <pageMargins left="0.62992125984251968" right="0.23622047244094491"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基本情報（メール申込用）</vt:lpstr>
      <vt:lpstr>参加選手登録表 (メール申込用)</vt:lpstr>
      <vt:lpstr>参加馬登録表 (メール申込用)</vt:lpstr>
      <vt:lpstr>エントリー表（メール申込用）</vt:lpstr>
      <vt:lpstr>団体情報・合計（メール申込用）</vt:lpstr>
      <vt:lpstr>参加人馬登録表（印刷用）</vt:lpstr>
      <vt:lpstr>エントリー用紙（印刷用）</vt:lpstr>
      <vt:lpstr>合計計算書（印刷用）</vt:lpstr>
      <vt:lpstr>'エントリー用紙（印刷用）'!Print_Area</vt:lpstr>
      <vt:lpstr>'合計計算書（印刷用）'!Print_Area</vt:lpstr>
      <vt:lpstr>'参加選手登録表 (メール申込用)'!Print_Area</vt:lpstr>
      <vt:lpstr>'参加馬登録表 (メール申込用)'!Print_Area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那須トレーニングファーム</dc:creator>
  <cp:lastModifiedBy>那須トレーニングファーム</cp:lastModifiedBy>
  <cp:lastPrinted>2020-10-07T06:01:54Z</cp:lastPrinted>
  <dcterms:created xsi:type="dcterms:W3CDTF">2002-04-15T08:28:27Z</dcterms:created>
  <dcterms:modified xsi:type="dcterms:W3CDTF">2020-10-07T06:03:42Z</dcterms:modified>
</cp:coreProperties>
</file>